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90" activeTab="0"/>
  </bookViews>
  <sheets>
    <sheet name="Calendarización 2024" sheetId="1" r:id="rId1"/>
  </sheets>
  <definedNames>
    <definedName name="_xlnm.Print_Area" localSheetId="0">'Calendarización 2024'!$A$1:$N$142</definedName>
    <definedName name="_xlnm.Print_Titles" localSheetId="0">'Calendarización 2024'!$1:$6</definedName>
  </definedNames>
  <calcPr fullCalcOnLoad="1"/>
</workbook>
</file>

<file path=xl/sharedStrings.xml><?xml version="1.0" encoding="utf-8"?>
<sst xmlns="http://schemas.openxmlformats.org/spreadsheetml/2006/main" count="149" uniqueCount="138">
  <si>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</si>
  <si>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</si>
  <si>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</si>
  <si>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</si>
  <si>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</si>
  <si>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</si>
  <si>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</si>
  <si>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</si>
  <si>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</si>
  <si>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</si>
  <si>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</si>
  <si>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</si>
  <si>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</si>
  <si>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Total</t>
  </si>
  <si>
    <t>IMPUESTOS</t>
  </si>
  <si>
    <t>Impuestos Sobre los Ingresos</t>
  </si>
  <si>
    <t>Impuesto  a los ingresos obtenidos por establecimientos de enseñanza particular.</t>
  </si>
  <si>
    <t>Impuesto sobre juegos permitidos, espectáculos públicos, diversiones y aparatos mecánicos o electromecánicos accionados por monedas o fichas.</t>
  </si>
  <si>
    <t>Impuesto a comercios ambulantes.</t>
  </si>
  <si>
    <t>Impuestos Sobre el Patrimonio</t>
  </si>
  <si>
    <t>Impuesto predial.</t>
  </si>
  <si>
    <t>Impuesto sobre traslación de dominio y otras operaciones con bienes inmuebles.</t>
  </si>
  <si>
    <t>Accesorios de Impuestos</t>
  </si>
  <si>
    <t>Derechos por servicio de alumbrado público.</t>
  </si>
  <si>
    <t>Derechos por servicios de agua potable.</t>
  </si>
  <si>
    <t>Derechos por servicios de drenaje y alcantarillado.</t>
  </si>
  <si>
    <t>Derechos por uso de rastro, guarda y matanza de ganado, transporte e inspección sanitaria, revisión de fierros para marcar ganado y magueyes.</t>
  </si>
  <si>
    <t>Derechos por servicio y uso de panteones.</t>
  </si>
  <si>
    <t>Derechos por servicio de limpia.</t>
  </si>
  <si>
    <t>Derechos por registro familiar.</t>
  </si>
  <si>
    <t>Derechos por servicios de expedición y renovación de placa de funcionamiento de establecimientos comerciales e industriales.</t>
  </si>
  <si>
    <t>Derechos por servicio de expedición de placas de bicicletas, motocicletas y vehículos de propulsión no mecánica.</t>
  </si>
  <si>
    <t>Derechos por expedición, revalidación y canje de permisos o licencias para funcionamiento de establecimientos que enajenen o expendan bebidas alcohólicas.</t>
  </si>
  <si>
    <t>Derechos por expedición y revalidación de licencias o permisos para la colocación y emisión de anuncios publicitarios.</t>
  </si>
  <si>
    <t>Derechos por licencia o permiso para la prestación del servicio de estacionamiento y pensiones.</t>
  </si>
  <si>
    <t>Derechos por alineamiento, deslinde y nomenclatura.</t>
  </si>
  <si>
    <t>Derechos por realización y expedición de avalúos catastrales.</t>
  </si>
  <si>
    <t>Derechos por licencias para construcción, reconstrucción, ampliación y demolición.</t>
  </si>
  <si>
    <t>Derechos por autorización de peritos en obras para construcción.</t>
  </si>
  <si>
    <t>Derechos por  autorización para la venta de lotes de terrenos en fraccionamiento.</t>
  </si>
  <si>
    <t>Otros derechos por servicios relacionados con el desarrollo urbano.</t>
  </si>
  <si>
    <t>Derechos por la participación en concursos, licitaciones y ejecución de obra pública.</t>
  </si>
  <si>
    <t>Derechos por Supervisión de Obra Pública</t>
  </si>
  <si>
    <t>Derechos por expedición de dictamen de impacto ambiental y otros servicios en  materia ecológica.</t>
  </si>
  <si>
    <t>Derecho especial para obras por cooperación.</t>
  </si>
  <si>
    <t>Accesorios de Derechos.</t>
  </si>
  <si>
    <t>Uso de plazas y pisos en las calles, pasajes y lugares públicos.</t>
  </si>
  <si>
    <t>Locales situados en el interior y exterior de los mercados.</t>
  </si>
  <si>
    <t>Estacionamiento en la vía pública.</t>
  </si>
  <si>
    <t>Multas federales no fiscales.</t>
  </si>
  <si>
    <t>PARTICIPACIONES Y APORTACIONES</t>
  </si>
  <si>
    <t>PARTICIPACIONES</t>
  </si>
  <si>
    <t>Fondo General de Participaciones</t>
  </si>
  <si>
    <t>Impuesto Sobre Automoviles Nuevos</t>
  </si>
  <si>
    <t>Incentivos a la Venta Final de Gasolinas y Diesel</t>
  </si>
  <si>
    <t>Fondo de Fomento Municipal</t>
  </si>
  <si>
    <t>Fondo de Fiscalizacion y Recaudacion</t>
  </si>
  <si>
    <t xml:space="preserve">Aportaciones del Gobierno Federal </t>
  </si>
  <si>
    <t>Fondo de Aportaciones para la Infraestructura Social Municipal. FISM</t>
  </si>
  <si>
    <t>Fondo de Aportaciones para el Fortalecimiento de los Municipios. FORTAMUN</t>
  </si>
  <si>
    <t>Empréstitos o financiamientos.</t>
  </si>
  <si>
    <t>Aportaciones y apoyos financieros del gobierno federal o estatal.</t>
  </si>
  <si>
    <t>Impuestos y derechos extraordinarios.</t>
  </si>
  <si>
    <t>Las aportaciones para obras de beneficencia social.</t>
  </si>
  <si>
    <t>Otras participaciones extraordinarias.</t>
  </si>
  <si>
    <t>MUNICIPIO DE AGUA BLANCA DE ITURBIDE, HGO.</t>
  </si>
  <si>
    <t>Fondo de  Compensacion</t>
  </si>
  <si>
    <t>Derechos por el servicio en materia de Seguridad Publica y Transito</t>
  </si>
  <si>
    <t>Derechos por el servicio de control canino</t>
  </si>
  <si>
    <t>Publicaciones, certificaciones y legalizaciones</t>
  </si>
  <si>
    <t>Verificaciones, supervisiones y avaluos</t>
  </si>
  <si>
    <t>Por servicios en materia de proteccion civil</t>
  </si>
  <si>
    <t>Pago de otros derechos</t>
  </si>
  <si>
    <t xml:space="preserve">Otros Derechos    </t>
  </si>
  <si>
    <t>Sanciones e Infracciones de tipo ecologico</t>
  </si>
  <si>
    <t>Actualizaciones</t>
  </si>
  <si>
    <t>Recargos</t>
  </si>
  <si>
    <t>4.9 Derechos no comprendidos en la Ley de Ingresos Vigente, Causados en Ejercicios Fiscales Anteriores Pendientes de Liquidacion  o Pago.</t>
  </si>
  <si>
    <t>5. PRODUCTOS</t>
  </si>
  <si>
    <t>5.1 Productos</t>
  </si>
  <si>
    <t>Causiones y fianzas, cuya perdida se declare por resolucion firme a favor del Municipio</t>
  </si>
  <si>
    <t>Reintegros, incluidos los derivados de responsabilidad oficial</t>
  </si>
  <si>
    <t>Intereses</t>
  </si>
  <si>
    <t>Indemnizaciones por daños a bienes municipales</t>
  </si>
  <si>
    <t>Rezagos</t>
  </si>
  <si>
    <t>ACCESORIOS DE LOS PRODUCTOS</t>
  </si>
  <si>
    <t>6. Aprovechamientos</t>
  </si>
  <si>
    <t>6.1 Aprovechamientos</t>
  </si>
  <si>
    <t>Infracciones de Seguridad Publica (Multas impuestas a los infractores de los reglamentos administrativos por bando de policia)</t>
  </si>
  <si>
    <t>Donativos en especie</t>
  </si>
  <si>
    <t>Donativos en efectivo</t>
  </si>
  <si>
    <t>Los bienes de Beneficiencia</t>
  </si>
  <si>
    <t>Tesoros Ocultos</t>
  </si>
  <si>
    <t>6.2 Aprovechamientos Patrimoniales</t>
  </si>
  <si>
    <t>Enajenacion de Bienes Muebles sujetos a Inventario</t>
  </si>
  <si>
    <t>Venta de mobiliario y equipo</t>
  </si>
  <si>
    <t>Venta de vehiculos</t>
  </si>
  <si>
    <t>Venta de otros activos fijos</t>
  </si>
  <si>
    <t>Por Arrendamiento, Explotacion, Uso o Enajenacion de Bienes Propiedad del Municipio</t>
  </si>
  <si>
    <t>Arrendamiento de terrenos, montes, pastos y demas bienes del Municipio</t>
  </si>
  <si>
    <t>Establecimientos y empresas del Municipio</t>
  </si>
  <si>
    <t>6.3 Accesorios de Aprovechamientos no Comprendidos en la Ley de Ingresos Vigente</t>
  </si>
  <si>
    <t>Bienes y herencias vacantes</t>
  </si>
  <si>
    <t>Los capitales y valores del Municipio y sus rendimientos</t>
  </si>
  <si>
    <t>6.9 Causados en Ejercicios Fiscales Anteriores Pendientes de Liquidacion de Pagos</t>
  </si>
  <si>
    <t>Aprovechamientos no comprendidos en la Ley de Ingresos</t>
  </si>
  <si>
    <t>Ingresos derivados de depositos bancarios no identificados</t>
  </si>
  <si>
    <t>7. Ingresos por Venta de Bienes, Prestacion de Servicios y Otros Ingresos</t>
  </si>
  <si>
    <t>Impuesto Especial Sobre Produccion y Servicios  (Tabaco Labrado, Bebidad Alcoholicas y Refrescos)</t>
  </si>
  <si>
    <t>Participacion por la Recaudacion obtenida de Impuesto Sobre la Renta Enterado a la Federacion (ISR)</t>
  </si>
  <si>
    <t>8.2 APORTACIONES</t>
  </si>
  <si>
    <t>Actualizacion al Impuesto a los ingresos obtenidos por establecimientos de enseñanza particular</t>
  </si>
  <si>
    <t>Actualizacion alm Impuesto sobre hjuegos permitidos, espectaculos publicos, diversiones y aparatos mecanicos o eolectromecanicos accionados por monedas o fichas</t>
  </si>
  <si>
    <t>Actualizacion al impuesto  a comerciantes ambulantes</t>
  </si>
  <si>
    <t>Actualiuzacion al Impuesto Predial</t>
  </si>
  <si>
    <t>1.8 Otros Impuestos</t>
  </si>
  <si>
    <t>Actualizacion al Impuesto sobre traslacion de dominio y otras operaciones con bienes inmuebles</t>
  </si>
  <si>
    <t>2. Cuotas y Aportaciones de Seguridad Social</t>
  </si>
  <si>
    <t>3. Contribuciones de Mejoras</t>
  </si>
  <si>
    <t>3.1 Contribuciones de Mejoras por Obras Publicas</t>
  </si>
  <si>
    <t>4. Derechos</t>
  </si>
  <si>
    <t>4.1 Derechos por el Uso, Goce, Aprovechamiento o Explotacion de Bienes de Dominio Publico</t>
  </si>
  <si>
    <t>4.3 Derechos por Prestacion de Servicios</t>
  </si>
  <si>
    <t>Derechos por registro y traspaso</t>
  </si>
  <si>
    <t>Derechos por autorizacion y licencias</t>
  </si>
  <si>
    <t>Por Fotocopiado e Impresiones</t>
  </si>
  <si>
    <t>8.3 INGRESO EXTRAORDINARIOS</t>
  </si>
  <si>
    <t>8.4 INCENTIVOS DERIVADOS DE LA COLABORACION FISCAL</t>
  </si>
  <si>
    <t>DERECHOS NO COMPRENDIDOS EN LEY DE EJERCICIOS FISCALES ANTERIORES</t>
  </si>
  <si>
    <t>DERECHOS DE LEYES DE AÑOS ANTERIORES 2021</t>
  </si>
  <si>
    <t>Bienes de Beneficencia</t>
  </si>
  <si>
    <t>Rendimientos Financieros</t>
  </si>
  <si>
    <t>Compesnacion al Impuesto Sobre Automoviles Nuevos</t>
  </si>
  <si>
    <t>CONVENIOS</t>
  </si>
  <si>
    <t>ISR Enajenacion de Bienes Inmuebles</t>
  </si>
  <si>
    <t>Productos de Leyes de Años Anteriores 2022</t>
  </si>
  <si>
    <t>59 Productos de Leyes de Años Anteriores 2022</t>
  </si>
  <si>
    <t>CALENDARIO DE INGRESOS DEL EJERCICIO FISCAL 2024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</si>
</sst>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[$$-80A]* #,##0.00_-;\-[$$-80A]* #,##0.00_-;_-[$$-80A]* &quot;-&quot;??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_);\(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 vertical="top"/>
      <protection/>
    </xf>
    <xf numFmtId="0" fontId="2" fillId="0" borderId="11" xfId="57" applyFont="1" applyBorder="1" applyAlignment="1">
      <alignment horizontal="justify" vertical="top" wrapText="1"/>
      <protection/>
    </xf>
    <xf numFmtId="0" fontId="3" fillId="0" borderId="11" xfId="57" applyFont="1" applyBorder="1" applyAlignment="1">
      <alignment horizontal="justify" vertical="top" wrapText="1"/>
      <protection/>
    </xf>
    <xf numFmtId="188" fontId="1" fillId="0" borderId="10" xfId="57" applyNumberFormat="1" applyFont="1" applyBorder="1" applyAlignment="1">
      <alignment horizontal="center" vertical="top"/>
      <protection/>
    </xf>
    <xf numFmtId="188" fontId="1" fillId="0" borderId="12" xfId="57" applyNumberFormat="1" applyFont="1" applyBorder="1" applyAlignment="1">
      <alignment horizontal="center" vertical="top"/>
      <protection/>
    </xf>
    <xf numFmtId="0" fontId="0" fillId="0" borderId="0" xfId="57">
      <alignment/>
      <protection/>
    </xf>
    <xf numFmtId="0" fontId="0" fillId="33" borderId="10" xfId="57" applyFill="1" applyBorder="1">
      <alignment/>
      <protection/>
    </xf>
    <xf numFmtId="188" fontId="0" fillId="0" borderId="0" xfId="57" applyNumberFormat="1">
      <alignment/>
      <protection/>
    </xf>
    <xf numFmtId="188" fontId="0" fillId="0" borderId="13" xfId="57" applyNumberFormat="1" applyBorder="1" applyAlignment="1">
      <alignment horizontal="center" vertical="top"/>
      <protection/>
    </xf>
    <xf numFmtId="188" fontId="0" fillId="0" borderId="14" xfId="57" applyNumberFormat="1" applyBorder="1" applyAlignment="1">
      <alignment horizontal="center" vertical="top"/>
      <protection/>
    </xf>
    <xf numFmtId="0" fontId="1" fillId="0" borderId="11" xfId="57" applyFont="1" applyBorder="1" applyAlignment="1">
      <alignment vertical="top" wrapText="1"/>
      <protection/>
    </xf>
    <xf numFmtId="0" fontId="0" fillId="0" borderId="11" xfId="57" applyBorder="1" applyAlignment="1">
      <alignment vertical="top" wrapText="1"/>
      <protection/>
    </xf>
    <xf numFmtId="188" fontId="0" fillId="0" borderId="10" xfId="57" applyNumberFormat="1" applyBorder="1" applyAlignment="1">
      <alignment horizontal="center" vertical="top"/>
      <protection/>
    </xf>
    <xf numFmtId="188" fontId="0" fillId="0" borderId="12" xfId="57" applyNumberFormat="1" applyBorder="1" applyAlignment="1">
      <alignment horizontal="center" vertical="top"/>
      <protection/>
    </xf>
    <xf numFmtId="4" fontId="4" fillId="0" borderId="15" xfId="57" applyNumberFormat="1" applyFont="1" applyBorder="1" applyAlignment="1">
      <alignment horizontal="right" vertical="top"/>
      <protection/>
    </xf>
    <xf numFmtId="187" fontId="0" fillId="0" borderId="10" xfId="52" applyFont="1" applyFill="1" applyBorder="1" applyAlignment="1">
      <alignment horizontal="center" vertical="top"/>
    </xf>
    <xf numFmtId="0" fontId="0" fillId="0" borderId="16" xfId="57" applyBorder="1" applyAlignment="1">
      <alignment vertical="top"/>
      <protection/>
    </xf>
    <xf numFmtId="0" fontId="1" fillId="33" borderId="10" xfId="57" applyFont="1" applyFill="1" applyBorder="1" applyAlignment="1">
      <alignment horizontal="center"/>
      <protection/>
    </xf>
    <xf numFmtId="188" fontId="1" fillId="33" borderId="17" xfId="57" applyNumberFormat="1" applyFont="1" applyFill="1" applyBorder="1" applyAlignment="1">
      <alignment horizontal="center" vertical="top"/>
      <protection/>
    </xf>
    <xf numFmtId="0" fontId="1" fillId="33" borderId="18" xfId="57" applyFont="1" applyFill="1" applyBorder="1" applyAlignment="1">
      <alignment horizontal="center"/>
      <protection/>
    </xf>
    <xf numFmtId="188" fontId="1" fillId="33" borderId="10" xfId="57" applyNumberFormat="1" applyFont="1" applyFill="1" applyBorder="1" applyAlignment="1">
      <alignment horizontal="center" vertical="top"/>
      <protection/>
    </xf>
    <xf numFmtId="0" fontId="1" fillId="0" borderId="0" xfId="57" applyFont="1">
      <alignment/>
      <protection/>
    </xf>
    <xf numFmtId="187" fontId="0" fillId="0" borderId="10" xfId="52" applyFont="1" applyFill="1" applyBorder="1" applyAlignment="1">
      <alignment horizontal="center" vertical="top"/>
    </xf>
    <xf numFmtId="0" fontId="3" fillId="0" borderId="10" xfId="57" applyFont="1" applyBorder="1" applyAlignment="1">
      <alignment horizontal="justify" vertical="top" wrapText="1"/>
      <protection/>
    </xf>
    <xf numFmtId="187" fontId="1" fillId="0" borderId="10" xfId="52" applyFont="1" applyFill="1" applyBorder="1" applyAlignment="1">
      <alignment/>
    </xf>
    <xf numFmtId="0" fontId="2" fillId="0" borderId="10" xfId="57" applyFont="1" applyBorder="1" applyAlignment="1">
      <alignment horizontal="justify" vertical="top" wrapText="1"/>
      <protection/>
    </xf>
    <xf numFmtId="187" fontId="0" fillId="0" borderId="10" xfId="52" applyFont="1" applyFill="1" applyBorder="1" applyAlignment="1">
      <alignment/>
    </xf>
    <xf numFmtId="0" fontId="2" fillId="0" borderId="18" xfId="57" applyFont="1" applyBorder="1" applyAlignment="1">
      <alignment horizontal="justify" vertical="top" wrapText="1"/>
      <protection/>
    </xf>
    <xf numFmtId="0" fontId="3" fillId="0" borderId="18" xfId="57" applyFont="1" applyBorder="1" applyAlignment="1">
      <alignment horizontal="justify" vertical="top" wrapText="1"/>
      <protection/>
    </xf>
    <xf numFmtId="188" fontId="7" fillId="0" borderId="10" xfId="57" applyNumberFormat="1" applyFont="1" applyBorder="1" applyAlignment="1">
      <alignment horizontal="center" vertical="top"/>
      <protection/>
    </xf>
    <xf numFmtId="0" fontId="3" fillId="0" borderId="0" xfId="57" applyFont="1" applyAlignment="1">
      <alignment horizontal="justify" vertical="top" wrapText="1"/>
      <protection/>
    </xf>
    <xf numFmtId="188" fontId="1" fillId="0" borderId="0" xfId="57" applyNumberFormat="1" applyFont="1" applyAlignment="1">
      <alignment horizontal="center" vertical="top"/>
      <protection/>
    </xf>
    <xf numFmtId="188" fontId="49" fillId="33" borderId="10" xfId="57" applyNumberFormat="1" applyFont="1" applyFill="1" applyBorder="1" applyAlignment="1">
      <alignment horizontal="center" vertical="top"/>
      <protection/>
    </xf>
    <xf numFmtId="0" fontId="2" fillId="0" borderId="11" xfId="0" applyFont="1" applyBorder="1" applyAlignment="1">
      <alignment horizontal="justify" vertical="top" wrapText="1"/>
    </xf>
    <xf numFmtId="4" fontId="8" fillId="0" borderId="15" xfId="0" applyNumberFormat="1" applyFont="1" applyBorder="1" applyAlignment="1">
      <alignment horizontal="right" vertical="top"/>
    </xf>
    <xf numFmtId="0" fontId="0" fillId="0" borderId="11" xfId="57" applyFont="1" applyBorder="1" applyAlignment="1">
      <alignment vertical="top" wrapText="1"/>
      <protection/>
    </xf>
    <xf numFmtId="188" fontId="0" fillId="0" borderId="10" xfId="57" applyNumberFormat="1" applyFill="1" applyBorder="1" applyAlignment="1">
      <alignment horizontal="center" vertical="top"/>
      <protection/>
    </xf>
    <xf numFmtId="0" fontId="0" fillId="0" borderId="0" xfId="57" applyFill="1" applyBorder="1">
      <alignment/>
      <protection/>
    </xf>
    <xf numFmtId="188" fontId="1" fillId="0" borderId="0" xfId="57" applyNumberFormat="1" applyFont="1" applyFill="1" applyBorder="1" applyAlignment="1">
      <alignment horizontal="center" vertical="top"/>
      <protection/>
    </xf>
    <xf numFmtId="188" fontId="0" fillId="0" borderId="0" xfId="57" applyNumberFormat="1" applyFill="1">
      <alignment/>
      <protection/>
    </xf>
    <xf numFmtId="0" fontId="1" fillId="0" borderId="10" xfId="57" applyFont="1" applyFill="1" applyBorder="1" applyAlignment="1">
      <alignment horizontal="center" vertical="top"/>
      <protection/>
    </xf>
    <xf numFmtId="188" fontId="0" fillId="0" borderId="13" xfId="57" applyNumberFormat="1" applyFill="1" applyBorder="1" applyAlignment="1">
      <alignment horizontal="center" vertical="top"/>
      <protection/>
    </xf>
    <xf numFmtId="188" fontId="1" fillId="0" borderId="17" xfId="57" applyNumberFormat="1" applyFont="1" applyFill="1" applyBorder="1" applyAlignment="1">
      <alignment horizontal="center" vertical="top"/>
      <protection/>
    </xf>
    <xf numFmtId="188" fontId="1" fillId="0" borderId="10" xfId="57" applyNumberFormat="1" applyFont="1" applyFill="1" applyBorder="1" applyAlignment="1">
      <alignment horizontal="center" vertical="top"/>
      <protection/>
    </xf>
    <xf numFmtId="188" fontId="49" fillId="0" borderId="10" xfId="57" applyNumberFormat="1" applyFont="1" applyFill="1" applyBorder="1" applyAlignment="1">
      <alignment horizontal="center" vertical="top"/>
      <protection/>
    </xf>
    <xf numFmtId="188" fontId="50" fillId="0" borderId="10" xfId="57" applyNumberFormat="1" applyFont="1" applyFill="1" applyBorder="1" applyAlignment="1">
      <alignment horizontal="center" vertical="top"/>
      <protection/>
    </xf>
    <xf numFmtId="188" fontId="7" fillId="0" borderId="10" xfId="57" applyNumberFormat="1" applyFont="1" applyFill="1" applyBorder="1" applyAlignment="1">
      <alignment horizontal="center" vertical="top"/>
      <protection/>
    </xf>
    <xf numFmtId="188" fontId="1" fillId="0" borderId="0" xfId="57" applyNumberFormat="1" applyFont="1" applyFill="1" applyAlignment="1">
      <alignment horizontal="center" vertical="top"/>
      <protection/>
    </xf>
    <xf numFmtId="4" fontId="51" fillId="0" borderId="0" xfId="57" applyNumberFormat="1" applyFont="1" applyFill="1" applyAlignment="1">
      <alignment horizontal="right" vertical="center" wrapText="1"/>
      <protection/>
    </xf>
    <xf numFmtId="4" fontId="0" fillId="0" borderId="0" xfId="57" applyNumberFormat="1" applyFill="1">
      <alignment/>
      <protection/>
    </xf>
    <xf numFmtId="0" fontId="0" fillId="0" borderId="0" xfId="57" applyFill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="85" zoomScaleNormal="75" zoomScaleSheetLayoutView="85" zoomScalePageLayoutView="0" workbookViewId="0" topLeftCell="A1">
      <selection activeCell="F12" sqref="F12"/>
    </sheetView>
  </sheetViews>
  <sheetFormatPr defaultColWidth="11.421875" defaultRowHeight="12.75"/>
  <cols>
    <col min="1" max="1" width="22.421875" style="6" customWidth="1"/>
    <col min="2" max="2" width="21.140625" style="51" bestFit="1" customWidth="1"/>
    <col min="3" max="3" width="20.7109375" style="6" customWidth="1"/>
    <col min="4" max="12" width="19.7109375" style="6" customWidth="1"/>
    <col min="13" max="14" width="19.57421875" style="6" customWidth="1"/>
    <col min="15" max="16384" width="11.421875" style="6" customWidth="1"/>
  </cols>
  <sheetData>
    <row r="1" ht="12.75">
      <c r="B1" s="38"/>
    </row>
    <row r="2" ht="12.75">
      <c r="B2" s="39"/>
    </row>
    <row r="3" spans="1:14" ht="18">
      <c r="A3" s="53" t="s">
        <v>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8">
      <c r="A4" s="54" t="s">
        <v>137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5" ht="12.75">
      <c r="B5" s="40"/>
      <c r="C5" s="8"/>
      <c r="D5" s="8"/>
      <c r="E5" s="8"/>
    </row>
    <row r="6" spans="1:14" ht="30.75" customHeight="1" thickBot="1">
      <c r="A6" s="7"/>
      <c r="B6" s="41" t="s">
        <v>12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</row>
    <row r="7" spans="1:14" ht="13.5" thickBot="1">
      <c r="A7" s="17"/>
      <c r="B7" s="4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13.5" thickBot="1">
      <c r="A8" s="18" t="s">
        <v>13</v>
      </c>
      <c r="B8" s="43">
        <f aca="true" t="shared" si="0" ref="B8:N8">+B10+B28+B70+B89+B119</f>
        <v>85072153.64</v>
      </c>
      <c r="C8" s="19">
        <f t="shared" si="0"/>
        <v>7833541.07</v>
      </c>
      <c r="D8" s="19">
        <f t="shared" si="0"/>
        <v>7442709.99</v>
      </c>
      <c r="E8" s="19">
        <f t="shared" si="0"/>
        <v>7342218.99</v>
      </c>
      <c r="F8" s="19">
        <f t="shared" si="0"/>
        <v>7433841.99</v>
      </c>
      <c r="G8" s="19">
        <f t="shared" si="0"/>
        <v>7343709.99</v>
      </c>
      <c r="H8" s="19">
        <f t="shared" si="0"/>
        <v>7296141.99</v>
      </c>
      <c r="I8" s="19">
        <f t="shared" si="0"/>
        <v>7255641.99</v>
      </c>
      <c r="J8" s="19">
        <f t="shared" si="0"/>
        <v>7276147.99</v>
      </c>
      <c r="K8" s="19">
        <f t="shared" si="0"/>
        <v>7238293.99</v>
      </c>
      <c r="L8" s="19">
        <f t="shared" si="0"/>
        <v>7252816.99</v>
      </c>
      <c r="M8" s="19">
        <f t="shared" si="0"/>
        <v>5660294.69</v>
      </c>
      <c r="N8" s="19">
        <f t="shared" si="0"/>
        <v>5696793.970000001</v>
      </c>
    </row>
    <row r="9" spans="1:14" ht="12.75">
      <c r="A9" s="20"/>
      <c r="B9" s="4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12.75">
      <c r="A10" s="11" t="s">
        <v>14</v>
      </c>
      <c r="B10" s="44">
        <f>+B11+B15+B18</f>
        <v>842684</v>
      </c>
      <c r="C10" s="21">
        <f aca="true" t="shared" si="1" ref="C10:N10">+C11+C15+C18</f>
        <v>538629</v>
      </c>
      <c r="D10" s="21">
        <f t="shared" si="1"/>
        <v>156629</v>
      </c>
      <c r="E10" s="21">
        <f t="shared" si="1"/>
        <v>74719</v>
      </c>
      <c r="F10" s="21">
        <f t="shared" si="1"/>
        <v>36229</v>
      </c>
      <c r="G10" s="21">
        <f t="shared" si="1"/>
        <v>26660</v>
      </c>
      <c r="H10" s="21">
        <f t="shared" si="1"/>
        <v>2629</v>
      </c>
      <c r="I10" s="21">
        <f t="shared" si="1"/>
        <v>2129</v>
      </c>
      <c r="J10" s="21">
        <f t="shared" si="1"/>
        <v>1329</v>
      </c>
      <c r="K10" s="21">
        <f t="shared" si="1"/>
        <v>1229</v>
      </c>
      <c r="L10" s="21">
        <f t="shared" si="1"/>
        <v>1230</v>
      </c>
      <c r="M10" s="21">
        <f t="shared" si="1"/>
        <v>629</v>
      </c>
      <c r="N10" s="21">
        <f t="shared" si="1"/>
        <v>643</v>
      </c>
    </row>
    <row r="11" spans="1:14" ht="25.5">
      <c r="A11" s="11" t="s">
        <v>15</v>
      </c>
      <c r="B11" s="44">
        <f>SUM(B12:B14)</f>
        <v>7562</v>
      </c>
      <c r="C11" s="4">
        <f>SUM(C12:C14)</f>
        <v>629</v>
      </c>
      <c r="D11" s="4">
        <f aca="true" t="shared" si="2" ref="D11:N11">SUM(D12:D14)</f>
        <v>629</v>
      </c>
      <c r="E11" s="4">
        <f t="shared" si="2"/>
        <v>629</v>
      </c>
      <c r="F11" s="4">
        <f t="shared" si="2"/>
        <v>629</v>
      </c>
      <c r="G11" s="4">
        <f t="shared" si="2"/>
        <v>629</v>
      </c>
      <c r="H11" s="4">
        <f t="shared" si="2"/>
        <v>629</v>
      </c>
      <c r="I11" s="4">
        <f t="shared" si="2"/>
        <v>629</v>
      </c>
      <c r="J11" s="4">
        <f t="shared" si="2"/>
        <v>629</v>
      </c>
      <c r="K11" s="4">
        <f t="shared" si="2"/>
        <v>629</v>
      </c>
      <c r="L11" s="4">
        <f t="shared" si="2"/>
        <v>629</v>
      </c>
      <c r="M11" s="4">
        <f t="shared" si="2"/>
        <v>629</v>
      </c>
      <c r="N11" s="5">
        <f t="shared" si="2"/>
        <v>643</v>
      </c>
    </row>
    <row r="12" spans="1:14" ht="51">
      <c r="A12" s="12" t="s">
        <v>16</v>
      </c>
      <c r="B12" s="37">
        <f>C12+D12+E12+F12+G12+H12+I12+J12+K12+L12+M12+N12</f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89.25">
      <c r="A13" s="12" t="s">
        <v>17</v>
      </c>
      <c r="B13" s="37">
        <f>C13+D13+E13+F13+G13+H13+I13+J13+K13+L13+M13+N13</f>
        <v>6142</v>
      </c>
      <c r="C13" s="13">
        <v>511</v>
      </c>
      <c r="D13" s="13">
        <v>511</v>
      </c>
      <c r="E13" s="13">
        <v>511</v>
      </c>
      <c r="F13" s="13">
        <v>511</v>
      </c>
      <c r="G13" s="13">
        <v>511</v>
      </c>
      <c r="H13" s="13">
        <v>511</v>
      </c>
      <c r="I13" s="13">
        <v>511</v>
      </c>
      <c r="J13" s="13">
        <v>511</v>
      </c>
      <c r="K13" s="13">
        <v>511</v>
      </c>
      <c r="L13" s="13">
        <v>511</v>
      </c>
      <c r="M13" s="13">
        <v>511</v>
      </c>
      <c r="N13" s="13">
        <v>521</v>
      </c>
    </row>
    <row r="14" spans="1:14" ht="25.5">
      <c r="A14" s="12" t="s">
        <v>18</v>
      </c>
      <c r="B14" s="37">
        <f>C14+D14+E14+F14+G14+H14+I14+J14+K14+L14+M14+N14</f>
        <v>1420</v>
      </c>
      <c r="C14" s="13">
        <v>118</v>
      </c>
      <c r="D14" s="13">
        <v>118</v>
      </c>
      <c r="E14" s="13">
        <v>118</v>
      </c>
      <c r="F14" s="13">
        <v>118</v>
      </c>
      <c r="G14" s="13">
        <v>118</v>
      </c>
      <c r="H14" s="13">
        <v>118</v>
      </c>
      <c r="I14" s="13">
        <v>118</v>
      </c>
      <c r="J14" s="13">
        <v>118</v>
      </c>
      <c r="K14" s="13">
        <v>118</v>
      </c>
      <c r="L14" s="13">
        <v>118</v>
      </c>
      <c r="M14" s="13">
        <v>118</v>
      </c>
      <c r="N14" s="13">
        <v>122</v>
      </c>
    </row>
    <row r="15" spans="1:14" ht="25.5">
      <c r="A15" s="11" t="s">
        <v>19</v>
      </c>
      <c r="B15" s="44">
        <f>SUM(B16:B17)</f>
        <v>789503</v>
      </c>
      <c r="C15" s="4">
        <f aca="true" t="shared" si="3" ref="C15:N15">SUM(C16:C17)</f>
        <v>523000</v>
      </c>
      <c r="D15" s="4">
        <f t="shared" si="3"/>
        <v>143000</v>
      </c>
      <c r="E15" s="4">
        <f t="shared" si="3"/>
        <v>65800</v>
      </c>
      <c r="F15" s="4">
        <f t="shared" si="3"/>
        <v>31600</v>
      </c>
      <c r="G15" s="4">
        <f t="shared" si="3"/>
        <v>22702</v>
      </c>
      <c r="H15" s="4">
        <f t="shared" si="3"/>
        <v>1000</v>
      </c>
      <c r="I15" s="4">
        <f t="shared" si="3"/>
        <v>1000</v>
      </c>
      <c r="J15" s="4">
        <f t="shared" si="3"/>
        <v>500</v>
      </c>
      <c r="K15" s="4">
        <f t="shared" si="3"/>
        <v>500</v>
      </c>
      <c r="L15" s="4">
        <f t="shared" si="3"/>
        <v>401</v>
      </c>
      <c r="M15" s="4">
        <f t="shared" si="3"/>
        <v>0</v>
      </c>
      <c r="N15" s="5">
        <f t="shared" si="3"/>
        <v>0</v>
      </c>
    </row>
    <row r="16" spans="1:14" ht="12.75">
      <c r="A16" s="2" t="s">
        <v>20</v>
      </c>
      <c r="B16" s="37">
        <f>C16+D16+E16+F16+G16+H16+I16+J16+K16+L16+M16+N16</f>
        <v>775334</v>
      </c>
      <c r="C16" s="13">
        <v>520000</v>
      </c>
      <c r="D16" s="13">
        <v>140000</v>
      </c>
      <c r="E16" s="13">
        <v>62800</v>
      </c>
      <c r="F16" s="13">
        <v>28600</v>
      </c>
      <c r="G16" s="13">
        <v>20533</v>
      </c>
      <c r="H16" s="13">
        <v>1000</v>
      </c>
      <c r="I16" s="13">
        <v>1000</v>
      </c>
      <c r="J16" s="13">
        <v>500</v>
      </c>
      <c r="K16" s="13">
        <v>500</v>
      </c>
      <c r="L16" s="13">
        <v>401</v>
      </c>
      <c r="M16" s="13"/>
      <c r="N16" s="13"/>
    </row>
    <row r="17" spans="1:14" ht="31.5">
      <c r="A17" s="2" t="s">
        <v>21</v>
      </c>
      <c r="B17" s="37">
        <f>C17+D17+E17+F17+G17+H17+I17+J17+K17+L17+M17+N17</f>
        <v>14169</v>
      </c>
      <c r="C17" s="13">
        <v>3000</v>
      </c>
      <c r="D17" s="13">
        <v>3000</v>
      </c>
      <c r="E17" s="13">
        <v>3000</v>
      </c>
      <c r="F17" s="13">
        <v>3000</v>
      </c>
      <c r="G17" s="13">
        <v>2169</v>
      </c>
      <c r="H17" s="13"/>
      <c r="I17" s="13"/>
      <c r="J17" s="13"/>
      <c r="K17" s="13"/>
      <c r="L17" s="13"/>
      <c r="M17" s="13"/>
      <c r="N17" s="13"/>
    </row>
    <row r="18" spans="1:14" ht="25.5">
      <c r="A18" s="11" t="s">
        <v>22</v>
      </c>
      <c r="B18" s="44">
        <f>SUM(B19:B23)</f>
        <v>45619</v>
      </c>
      <c r="C18" s="4">
        <f aca="true" t="shared" si="4" ref="C18:N18">SUM(C19:C23)</f>
        <v>15000</v>
      </c>
      <c r="D18" s="4">
        <f t="shared" si="4"/>
        <v>13000</v>
      </c>
      <c r="E18" s="4">
        <f t="shared" si="4"/>
        <v>8290</v>
      </c>
      <c r="F18" s="4">
        <f t="shared" si="4"/>
        <v>4000</v>
      </c>
      <c r="G18" s="4">
        <f t="shared" si="4"/>
        <v>3329</v>
      </c>
      <c r="H18" s="4">
        <f t="shared" si="4"/>
        <v>1000</v>
      </c>
      <c r="I18" s="4">
        <f t="shared" si="4"/>
        <v>500</v>
      </c>
      <c r="J18" s="4">
        <f t="shared" si="4"/>
        <v>200</v>
      </c>
      <c r="K18" s="4">
        <f t="shared" si="4"/>
        <v>100</v>
      </c>
      <c r="L18" s="4">
        <f t="shared" si="4"/>
        <v>200</v>
      </c>
      <c r="M18" s="4">
        <f t="shared" si="4"/>
        <v>0</v>
      </c>
      <c r="N18" s="4">
        <f t="shared" si="4"/>
        <v>0</v>
      </c>
    </row>
    <row r="19" spans="1:14" ht="42">
      <c r="A19" s="2" t="s">
        <v>111</v>
      </c>
      <c r="B19" s="37">
        <f>C19+D19+E19+F19+G19+H19+I19+J19+K19+L19+M19+N19</f>
        <v>0</v>
      </c>
      <c r="C19" s="13">
        <v>0</v>
      </c>
      <c r="D19" s="13"/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v>0</v>
      </c>
    </row>
    <row r="20" spans="1:14" ht="73.5">
      <c r="A20" s="2" t="s">
        <v>112</v>
      </c>
      <c r="B20" s="37">
        <f>C20+D20+E20+F20+G20+H20+I20+J20+K20+L20+M20+N20</f>
        <v>0</v>
      </c>
      <c r="C20" s="13">
        <v>0</v>
      </c>
      <c r="D20" s="13"/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v>0</v>
      </c>
    </row>
    <row r="21" spans="1:14" ht="21">
      <c r="A21" s="2" t="s">
        <v>113</v>
      </c>
      <c r="B21" s="37">
        <f>C21+D21+E21+F21+G21+H21+I21+J21+K21+L21+M21+N21</f>
        <v>0</v>
      </c>
      <c r="C21" s="13">
        <v>0</v>
      </c>
      <c r="D21" s="13"/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</row>
    <row r="22" spans="1:14" ht="21">
      <c r="A22" s="2" t="s">
        <v>114</v>
      </c>
      <c r="B22" s="37">
        <f>SUM(C22:N22)</f>
        <v>45619</v>
      </c>
      <c r="C22" s="13">
        <v>15000</v>
      </c>
      <c r="D22" s="13">
        <v>13000</v>
      </c>
      <c r="E22" s="13">
        <v>8290</v>
      </c>
      <c r="F22" s="13">
        <v>4000</v>
      </c>
      <c r="G22" s="13">
        <v>3329</v>
      </c>
      <c r="H22" s="13">
        <v>1000</v>
      </c>
      <c r="I22" s="13">
        <v>500</v>
      </c>
      <c r="J22" s="13">
        <v>200</v>
      </c>
      <c r="K22" s="13">
        <v>100</v>
      </c>
      <c r="L22" s="13">
        <v>200</v>
      </c>
      <c r="M22" s="13"/>
      <c r="N22" s="13"/>
    </row>
    <row r="23" spans="1:14" ht="42">
      <c r="A23" s="2" t="s">
        <v>116</v>
      </c>
      <c r="B23" s="37">
        <f>C23+D23+E23+F23+G23+H23+I23+J23+K23+L23+M23+N23</f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v>0</v>
      </c>
    </row>
    <row r="24" spans="1:14" s="22" customFormat="1" ht="12.75">
      <c r="A24" s="3" t="s">
        <v>115</v>
      </c>
      <c r="B24" s="4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v>0</v>
      </c>
    </row>
    <row r="25" spans="1:14" ht="21">
      <c r="A25" s="3" t="s">
        <v>117</v>
      </c>
      <c r="B25" s="4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v>0</v>
      </c>
    </row>
    <row r="26" spans="1:14" ht="21">
      <c r="A26" s="3" t="s">
        <v>118</v>
      </c>
      <c r="B26" s="4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0</v>
      </c>
    </row>
    <row r="27" spans="1:14" ht="31.5">
      <c r="A27" s="3" t="s">
        <v>119</v>
      </c>
      <c r="B27" s="4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v>0</v>
      </c>
    </row>
    <row r="28" spans="1:14" ht="12.75">
      <c r="A28" s="3" t="s">
        <v>120</v>
      </c>
      <c r="B28" s="44">
        <f>+B29+B55+B64+B67</f>
        <v>1057118</v>
      </c>
      <c r="C28" s="4">
        <f>+C29+C55+C64+C67</f>
        <v>112631</v>
      </c>
      <c r="D28" s="4">
        <f aca="true" t="shared" si="5" ref="D28:N28">+D29+D55+D64+D67</f>
        <v>87055</v>
      </c>
      <c r="E28" s="4">
        <f t="shared" si="5"/>
        <v>73323</v>
      </c>
      <c r="F28" s="4">
        <f t="shared" si="5"/>
        <v>196189</v>
      </c>
      <c r="G28" s="4">
        <f t="shared" si="5"/>
        <v>121046</v>
      </c>
      <c r="H28" s="4">
        <f t="shared" si="5"/>
        <v>99336</v>
      </c>
      <c r="I28" s="4">
        <f t="shared" si="5"/>
        <v>59336</v>
      </c>
      <c r="J28" s="4">
        <f t="shared" si="5"/>
        <v>80642</v>
      </c>
      <c r="K28" s="4">
        <f t="shared" si="5"/>
        <v>42888</v>
      </c>
      <c r="L28" s="4">
        <f t="shared" si="5"/>
        <v>47410</v>
      </c>
      <c r="M28" s="4">
        <f t="shared" si="5"/>
        <v>30580</v>
      </c>
      <c r="N28" s="4">
        <f t="shared" si="5"/>
        <v>106682</v>
      </c>
    </row>
    <row r="29" spans="1:14" ht="42">
      <c r="A29" s="3" t="s">
        <v>121</v>
      </c>
      <c r="B29" s="44">
        <f>+B30+B39+B41+B49+B51</f>
        <v>916341</v>
      </c>
      <c r="C29" s="4">
        <f>+C30+C39+C41+C49+C51</f>
        <v>111923</v>
      </c>
      <c r="D29" s="4">
        <f aca="true" t="shared" si="6" ref="D29:N29">+D30+D39+D41+D49+D51</f>
        <v>86347</v>
      </c>
      <c r="E29" s="4">
        <f t="shared" si="6"/>
        <v>72615</v>
      </c>
      <c r="F29" s="4">
        <f t="shared" si="6"/>
        <v>161628</v>
      </c>
      <c r="G29" s="4">
        <f t="shared" si="6"/>
        <v>90338</v>
      </c>
      <c r="H29" s="4">
        <f t="shared" si="6"/>
        <v>68628</v>
      </c>
      <c r="I29" s="4">
        <f t="shared" si="6"/>
        <v>58628</v>
      </c>
      <c r="J29" s="4">
        <f t="shared" si="6"/>
        <v>49934</v>
      </c>
      <c r="K29" s="4">
        <f t="shared" si="6"/>
        <v>42180</v>
      </c>
      <c r="L29" s="4">
        <f t="shared" si="6"/>
        <v>38283</v>
      </c>
      <c r="M29" s="4">
        <f t="shared" si="6"/>
        <v>29872</v>
      </c>
      <c r="N29" s="4">
        <f t="shared" si="6"/>
        <v>105965</v>
      </c>
    </row>
    <row r="30" spans="1:14" ht="21">
      <c r="A30" s="3" t="s">
        <v>122</v>
      </c>
      <c r="B30" s="44">
        <f>SUM(B31:B38)</f>
        <v>378427</v>
      </c>
      <c r="C30" s="4">
        <f>SUM(C31:C38)</f>
        <v>62406</v>
      </c>
      <c r="D30" s="4">
        <f aca="true" t="shared" si="7" ref="D30:N30">SUM(D31:D38)</f>
        <v>27406</v>
      </c>
      <c r="E30" s="4">
        <f t="shared" si="7"/>
        <v>27393</v>
      </c>
      <c r="F30" s="4">
        <f t="shared" si="7"/>
        <v>117406</v>
      </c>
      <c r="G30" s="4">
        <f t="shared" si="7"/>
        <v>15116</v>
      </c>
      <c r="H30" s="4">
        <f t="shared" si="7"/>
        <v>13406</v>
      </c>
      <c r="I30" s="4">
        <f t="shared" si="7"/>
        <v>13406</v>
      </c>
      <c r="J30" s="4">
        <f t="shared" si="7"/>
        <v>7406</v>
      </c>
      <c r="K30" s="4">
        <f t="shared" si="7"/>
        <v>6958</v>
      </c>
      <c r="L30" s="4">
        <f t="shared" si="7"/>
        <v>3406</v>
      </c>
      <c r="M30" s="4">
        <f t="shared" si="7"/>
        <v>3406</v>
      </c>
      <c r="N30" s="4">
        <f t="shared" si="7"/>
        <v>80712</v>
      </c>
    </row>
    <row r="31" spans="1:14" ht="21">
      <c r="A31" s="2" t="s">
        <v>23</v>
      </c>
      <c r="B31" s="37">
        <f>C31+D31+E31+F31+G31+H31+I31+J31+K31+L31+M31+N31</f>
        <v>177098</v>
      </c>
      <c r="C31" s="13"/>
      <c r="D31" s="13"/>
      <c r="E31" s="13"/>
      <c r="F31" s="13">
        <v>100000</v>
      </c>
      <c r="G31" s="13"/>
      <c r="H31" s="13"/>
      <c r="I31" s="13"/>
      <c r="J31" s="13"/>
      <c r="K31" s="13"/>
      <c r="L31" s="13"/>
      <c r="M31" s="13"/>
      <c r="N31" s="14">
        <v>77098</v>
      </c>
    </row>
    <row r="32" spans="1:14" ht="21">
      <c r="A32" s="2" t="s">
        <v>24</v>
      </c>
      <c r="B32" s="37">
        <f aca="true" t="shared" si="8" ref="B32:B38">C32+D32+E32+F32+G32+H32+I32+J32+K32+L32+M32+N32</f>
        <v>141679</v>
      </c>
      <c r="C32" s="13">
        <v>55000</v>
      </c>
      <c r="D32" s="13">
        <v>20000</v>
      </c>
      <c r="E32" s="13">
        <v>19127</v>
      </c>
      <c r="F32" s="13">
        <v>10000</v>
      </c>
      <c r="G32" s="13">
        <v>10000</v>
      </c>
      <c r="H32" s="13">
        <v>10000</v>
      </c>
      <c r="I32" s="13">
        <v>10000</v>
      </c>
      <c r="J32" s="13">
        <v>4000</v>
      </c>
      <c r="K32" s="13">
        <v>3552</v>
      </c>
      <c r="L32" s="13"/>
      <c r="M32" s="13"/>
      <c r="N32" s="13"/>
    </row>
    <row r="33" spans="1:14" ht="21">
      <c r="A33" s="2" t="s">
        <v>25</v>
      </c>
      <c r="B33" s="37">
        <f t="shared" si="8"/>
        <v>17710</v>
      </c>
      <c r="C33" s="13">
        <v>4000</v>
      </c>
      <c r="D33" s="13">
        <v>4000</v>
      </c>
      <c r="E33" s="13">
        <v>4000</v>
      </c>
      <c r="F33" s="13">
        <v>4000</v>
      </c>
      <c r="G33" s="13">
        <v>1710</v>
      </c>
      <c r="H33" s="13"/>
      <c r="I33" s="13"/>
      <c r="J33" s="13"/>
      <c r="K33" s="13"/>
      <c r="L33" s="13"/>
      <c r="M33" s="13"/>
      <c r="N33" s="13"/>
    </row>
    <row r="34" spans="1:14" ht="63">
      <c r="A34" s="2" t="s">
        <v>26</v>
      </c>
      <c r="B34" s="37">
        <f t="shared" si="8"/>
        <v>6753</v>
      </c>
      <c r="C34" s="13">
        <v>546</v>
      </c>
      <c r="D34" s="13">
        <v>546</v>
      </c>
      <c r="E34" s="13">
        <v>546</v>
      </c>
      <c r="F34" s="13">
        <v>546</v>
      </c>
      <c r="G34" s="13">
        <v>546</v>
      </c>
      <c r="H34" s="13">
        <v>546</v>
      </c>
      <c r="I34" s="13">
        <v>546</v>
      </c>
      <c r="J34" s="13">
        <v>546</v>
      </c>
      <c r="K34" s="13">
        <v>546</v>
      </c>
      <c r="L34" s="13">
        <v>546</v>
      </c>
      <c r="M34" s="13">
        <v>546</v>
      </c>
      <c r="N34" s="13">
        <v>747</v>
      </c>
    </row>
    <row r="35" spans="1:14" ht="21">
      <c r="A35" s="2" t="s">
        <v>27</v>
      </c>
      <c r="B35" s="37">
        <f t="shared" si="8"/>
        <v>29517</v>
      </c>
      <c r="C35" s="13">
        <v>2388</v>
      </c>
      <c r="D35" s="13">
        <v>2388</v>
      </c>
      <c r="E35" s="13">
        <v>3248</v>
      </c>
      <c r="F35" s="13">
        <v>2388</v>
      </c>
      <c r="G35" s="13">
        <v>2388</v>
      </c>
      <c r="H35" s="13">
        <v>2388</v>
      </c>
      <c r="I35" s="13">
        <v>2388</v>
      </c>
      <c r="J35" s="13">
        <v>2388</v>
      </c>
      <c r="K35" s="13">
        <v>2388</v>
      </c>
      <c r="L35" s="13">
        <v>2388</v>
      </c>
      <c r="M35" s="13">
        <v>2388</v>
      </c>
      <c r="N35" s="13">
        <v>2389</v>
      </c>
    </row>
    <row r="36" spans="1:14" ht="21">
      <c r="A36" s="2" t="s">
        <v>28</v>
      </c>
      <c r="B36" s="37">
        <f t="shared" si="8"/>
        <v>2835</v>
      </c>
      <c r="C36" s="13">
        <v>236</v>
      </c>
      <c r="D36" s="13">
        <v>236</v>
      </c>
      <c r="E36" s="13">
        <v>236</v>
      </c>
      <c r="F36" s="13">
        <v>236</v>
      </c>
      <c r="G36" s="13">
        <v>236</v>
      </c>
      <c r="H36" s="13">
        <v>236</v>
      </c>
      <c r="I36" s="13">
        <v>236</v>
      </c>
      <c r="J36" s="13">
        <v>236</v>
      </c>
      <c r="K36" s="13">
        <v>236</v>
      </c>
      <c r="L36" s="13">
        <v>236</v>
      </c>
      <c r="M36" s="13">
        <v>236</v>
      </c>
      <c r="N36" s="13">
        <v>239</v>
      </c>
    </row>
    <row r="37" spans="1:14" ht="31.5">
      <c r="A37" s="2" t="s">
        <v>67</v>
      </c>
      <c r="B37" s="37">
        <f t="shared" si="8"/>
        <v>2835</v>
      </c>
      <c r="C37" s="13">
        <v>236</v>
      </c>
      <c r="D37" s="13">
        <v>236</v>
      </c>
      <c r="E37" s="13">
        <v>236</v>
      </c>
      <c r="F37" s="13">
        <v>236</v>
      </c>
      <c r="G37" s="13">
        <v>236</v>
      </c>
      <c r="H37" s="13">
        <v>236</v>
      </c>
      <c r="I37" s="13">
        <v>236</v>
      </c>
      <c r="J37" s="13">
        <v>236</v>
      </c>
      <c r="K37" s="13">
        <v>236</v>
      </c>
      <c r="L37" s="13">
        <v>236</v>
      </c>
      <c r="M37" s="13">
        <v>236</v>
      </c>
      <c r="N37" s="13">
        <v>239</v>
      </c>
    </row>
    <row r="38" spans="1:14" ht="21">
      <c r="A38" s="2" t="s">
        <v>68</v>
      </c>
      <c r="B38" s="37">
        <f t="shared" si="8"/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ht="21">
      <c r="A39" s="3" t="s">
        <v>123</v>
      </c>
      <c r="B39" s="44">
        <f>+B40</f>
        <v>59033</v>
      </c>
      <c r="C39" s="4">
        <f>+C40</f>
        <v>6000</v>
      </c>
      <c r="D39" s="4">
        <f aca="true" t="shared" si="9" ref="D39:N39">+D40</f>
        <v>3719</v>
      </c>
      <c r="E39" s="4">
        <f t="shared" si="9"/>
        <v>5000</v>
      </c>
      <c r="F39" s="4">
        <f t="shared" si="9"/>
        <v>4000</v>
      </c>
      <c r="G39" s="4">
        <f t="shared" si="9"/>
        <v>5000</v>
      </c>
      <c r="H39" s="4">
        <f t="shared" si="9"/>
        <v>5000</v>
      </c>
      <c r="I39" s="4">
        <f t="shared" si="9"/>
        <v>5000</v>
      </c>
      <c r="J39" s="4">
        <f t="shared" si="9"/>
        <v>5669</v>
      </c>
      <c r="K39" s="4">
        <f t="shared" si="9"/>
        <v>5000</v>
      </c>
      <c r="L39" s="4">
        <f t="shared" si="9"/>
        <v>4645</v>
      </c>
      <c r="M39" s="4">
        <f t="shared" si="9"/>
        <v>5000</v>
      </c>
      <c r="N39" s="4">
        <f t="shared" si="9"/>
        <v>5000</v>
      </c>
    </row>
    <row r="40" spans="1:14" ht="12.75">
      <c r="A40" s="2" t="s">
        <v>29</v>
      </c>
      <c r="B40" s="37">
        <f>C40+D40+E40+F40+G40+H40+I40+J40+K40+L40+M40+N40</f>
        <v>59033</v>
      </c>
      <c r="C40" s="13">
        <v>6000</v>
      </c>
      <c r="D40" s="13">
        <v>3719</v>
      </c>
      <c r="E40" s="13">
        <v>5000</v>
      </c>
      <c r="F40" s="13">
        <v>4000</v>
      </c>
      <c r="G40" s="13">
        <v>5000</v>
      </c>
      <c r="H40" s="13">
        <v>5000</v>
      </c>
      <c r="I40" s="13">
        <v>5000</v>
      </c>
      <c r="J40" s="13">
        <v>5669</v>
      </c>
      <c r="K40" s="13">
        <v>5000</v>
      </c>
      <c r="L40" s="13">
        <v>4645</v>
      </c>
      <c r="M40" s="13">
        <v>5000</v>
      </c>
      <c r="N40" s="13">
        <v>5000</v>
      </c>
    </row>
    <row r="41" spans="1:14" s="22" customFormat="1" ht="21">
      <c r="A41" s="3" t="s">
        <v>124</v>
      </c>
      <c r="B41" s="44">
        <f>SUM(B42:B48)</f>
        <v>67065</v>
      </c>
      <c r="C41" s="4">
        <f aca="true" t="shared" si="10" ref="C41:N41">SUM(C42:C48)</f>
        <v>6924</v>
      </c>
      <c r="D41" s="4">
        <f t="shared" si="10"/>
        <v>5465</v>
      </c>
      <c r="E41" s="4">
        <f t="shared" si="10"/>
        <v>5465</v>
      </c>
      <c r="F41" s="4">
        <f t="shared" si="10"/>
        <v>5465</v>
      </c>
      <c r="G41" s="4">
        <f t="shared" si="10"/>
        <v>5465</v>
      </c>
      <c r="H41" s="4">
        <f t="shared" si="10"/>
        <v>5465</v>
      </c>
      <c r="I41" s="4">
        <f t="shared" si="10"/>
        <v>5465</v>
      </c>
      <c r="J41" s="4">
        <f t="shared" si="10"/>
        <v>5465</v>
      </c>
      <c r="K41" s="4">
        <f t="shared" si="10"/>
        <v>5465</v>
      </c>
      <c r="L41" s="4">
        <f t="shared" si="10"/>
        <v>5475</v>
      </c>
      <c r="M41" s="4">
        <f t="shared" si="10"/>
        <v>5465</v>
      </c>
      <c r="N41" s="4">
        <f t="shared" si="10"/>
        <v>5481</v>
      </c>
    </row>
    <row r="42" spans="1:14" ht="52.5">
      <c r="A42" s="2" t="s">
        <v>30</v>
      </c>
      <c r="B42" s="37">
        <f aca="true" t="shared" si="11" ref="B42:B48">C42+D42+E42+F42+G42+H42+I42+J42+K42+L42+M42+N42</f>
        <v>23613</v>
      </c>
      <c r="C42" s="13">
        <v>2598</v>
      </c>
      <c r="D42" s="13">
        <v>1910</v>
      </c>
      <c r="E42" s="13">
        <v>1910</v>
      </c>
      <c r="F42" s="13">
        <v>1910</v>
      </c>
      <c r="G42" s="13">
        <v>1910</v>
      </c>
      <c r="H42" s="13">
        <v>1910</v>
      </c>
      <c r="I42" s="13">
        <v>1910</v>
      </c>
      <c r="J42" s="13">
        <v>1910</v>
      </c>
      <c r="K42" s="13">
        <v>1910</v>
      </c>
      <c r="L42" s="13">
        <v>1915</v>
      </c>
      <c r="M42" s="13">
        <v>1910</v>
      </c>
      <c r="N42" s="13">
        <v>1910</v>
      </c>
    </row>
    <row r="43" spans="1:14" ht="73.5">
      <c r="A43" s="2" t="s">
        <v>32</v>
      </c>
      <c r="B43" s="37">
        <f t="shared" si="11"/>
        <v>23613</v>
      </c>
      <c r="C43" s="13">
        <v>2598</v>
      </c>
      <c r="D43" s="13">
        <v>1910</v>
      </c>
      <c r="E43" s="13">
        <v>1910</v>
      </c>
      <c r="F43" s="13">
        <v>1910</v>
      </c>
      <c r="G43" s="13">
        <v>1910</v>
      </c>
      <c r="H43" s="13">
        <v>1910</v>
      </c>
      <c r="I43" s="13">
        <v>1910</v>
      </c>
      <c r="J43" s="13">
        <v>1910</v>
      </c>
      <c r="K43" s="13">
        <v>1910</v>
      </c>
      <c r="L43" s="13">
        <v>1915</v>
      </c>
      <c r="M43" s="13">
        <v>1910</v>
      </c>
      <c r="N43" s="13">
        <v>1910</v>
      </c>
    </row>
    <row r="44" spans="1:14" ht="52.5">
      <c r="A44" s="2" t="s">
        <v>33</v>
      </c>
      <c r="B44" s="37">
        <f t="shared" si="11"/>
        <v>2835</v>
      </c>
      <c r="C44" s="13">
        <v>312</v>
      </c>
      <c r="D44" s="13">
        <v>229</v>
      </c>
      <c r="E44" s="13">
        <v>229</v>
      </c>
      <c r="F44" s="13">
        <v>229</v>
      </c>
      <c r="G44" s="13">
        <v>229</v>
      </c>
      <c r="H44" s="13">
        <v>229</v>
      </c>
      <c r="I44" s="13">
        <v>229</v>
      </c>
      <c r="J44" s="13">
        <v>229</v>
      </c>
      <c r="K44" s="13">
        <v>229</v>
      </c>
      <c r="L44" s="13">
        <v>229</v>
      </c>
      <c r="M44" s="13">
        <v>229</v>
      </c>
      <c r="N44" s="13">
        <v>233</v>
      </c>
    </row>
    <row r="45" spans="1:14" ht="42">
      <c r="A45" s="2" t="s">
        <v>34</v>
      </c>
      <c r="B45" s="37">
        <f t="shared" si="11"/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ht="31.5">
      <c r="A46" s="2" t="s">
        <v>37</v>
      </c>
      <c r="B46" s="37">
        <f t="shared" si="11"/>
        <v>14169</v>
      </c>
      <c r="C46" s="13">
        <v>1180</v>
      </c>
      <c r="D46" s="13">
        <v>1180</v>
      </c>
      <c r="E46" s="13">
        <v>1180</v>
      </c>
      <c r="F46" s="13">
        <v>1180</v>
      </c>
      <c r="G46" s="13">
        <v>1180</v>
      </c>
      <c r="H46" s="13">
        <v>1180</v>
      </c>
      <c r="I46" s="13">
        <v>1180</v>
      </c>
      <c r="J46" s="13">
        <v>1180</v>
      </c>
      <c r="K46" s="13">
        <v>1180</v>
      </c>
      <c r="L46" s="13">
        <v>1180</v>
      </c>
      <c r="M46" s="13">
        <v>1180</v>
      </c>
      <c r="N46" s="13">
        <v>1189</v>
      </c>
    </row>
    <row r="47" spans="1:14" ht="31.5">
      <c r="A47" s="2" t="s">
        <v>38</v>
      </c>
      <c r="B47" s="37">
        <f t="shared" si="11"/>
        <v>2835</v>
      </c>
      <c r="C47" s="13">
        <v>236</v>
      </c>
      <c r="D47" s="13">
        <v>236</v>
      </c>
      <c r="E47" s="13">
        <v>236</v>
      </c>
      <c r="F47" s="13">
        <v>236</v>
      </c>
      <c r="G47" s="13">
        <v>236</v>
      </c>
      <c r="H47" s="13">
        <v>236</v>
      </c>
      <c r="I47" s="13">
        <v>236</v>
      </c>
      <c r="J47" s="13">
        <v>236</v>
      </c>
      <c r="K47" s="13">
        <v>236</v>
      </c>
      <c r="L47" s="13">
        <v>236</v>
      </c>
      <c r="M47" s="13">
        <v>236</v>
      </c>
      <c r="N47" s="13">
        <v>239</v>
      </c>
    </row>
    <row r="48" spans="1:14" ht="31.5">
      <c r="A48" s="2" t="s">
        <v>39</v>
      </c>
      <c r="B48" s="37">
        <f t="shared" si="11"/>
        <v>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</row>
    <row r="49" spans="1:14" s="22" customFormat="1" ht="31.5">
      <c r="A49" s="3" t="s">
        <v>69</v>
      </c>
      <c r="B49" s="44">
        <f>SUM(B50)</f>
        <v>234717</v>
      </c>
      <c r="C49" s="4">
        <f aca="true" t="shared" si="12" ref="C49:N49">SUM(C50)</f>
        <v>21836</v>
      </c>
      <c r="D49" s="4">
        <f t="shared" si="12"/>
        <v>35000</v>
      </c>
      <c r="E49" s="4">
        <f t="shared" si="12"/>
        <v>20000</v>
      </c>
      <c r="F49" s="4">
        <f t="shared" si="12"/>
        <v>20000</v>
      </c>
      <c r="G49" s="4">
        <f t="shared" si="12"/>
        <v>50000</v>
      </c>
      <c r="H49" s="4">
        <f t="shared" si="12"/>
        <v>30000</v>
      </c>
      <c r="I49" s="4">
        <f t="shared" si="12"/>
        <v>20000</v>
      </c>
      <c r="J49" s="4">
        <f t="shared" si="12"/>
        <v>16637</v>
      </c>
      <c r="K49" s="4">
        <f t="shared" si="12"/>
        <v>10000</v>
      </c>
      <c r="L49" s="4">
        <f t="shared" si="12"/>
        <v>10000</v>
      </c>
      <c r="M49" s="4">
        <f t="shared" si="12"/>
        <v>1244</v>
      </c>
      <c r="N49" s="4">
        <f t="shared" si="12"/>
        <v>0</v>
      </c>
    </row>
    <row r="50" spans="1:14" ht="21">
      <c r="A50" s="2" t="s">
        <v>69</v>
      </c>
      <c r="B50" s="37">
        <f>C50+D50+E50+F50+G50+H50+I50+J50+K50+L50+M50+N50</f>
        <v>234717</v>
      </c>
      <c r="C50" s="13">
        <v>21836</v>
      </c>
      <c r="D50" s="13">
        <v>35000</v>
      </c>
      <c r="E50" s="13">
        <v>20000</v>
      </c>
      <c r="F50" s="13">
        <v>20000</v>
      </c>
      <c r="G50" s="13">
        <v>50000</v>
      </c>
      <c r="H50" s="13">
        <v>30000</v>
      </c>
      <c r="I50" s="13">
        <v>20000</v>
      </c>
      <c r="J50" s="13">
        <v>16637</v>
      </c>
      <c r="K50" s="13">
        <v>10000</v>
      </c>
      <c r="L50" s="13">
        <v>10000</v>
      </c>
      <c r="M50" s="13">
        <v>1244</v>
      </c>
      <c r="N50" s="13"/>
    </row>
    <row r="51" spans="1:14" s="22" customFormat="1" ht="21">
      <c r="A51" s="3" t="s">
        <v>70</v>
      </c>
      <c r="B51" s="44">
        <f aca="true" t="shared" si="13" ref="B51:N51">SUM(B52:B54)</f>
        <v>177099</v>
      </c>
      <c r="C51" s="4">
        <f t="shared" si="13"/>
        <v>14757</v>
      </c>
      <c r="D51" s="4">
        <f t="shared" si="13"/>
        <v>14757</v>
      </c>
      <c r="E51" s="4">
        <f t="shared" si="13"/>
        <v>14757</v>
      </c>
      <c r="F51" s="4">
        <f t="shared" si="13"/>
        <v>14757</v>
      </c>
      <c r="G51" s="4">
        <f t="shared" si="13"/>
        <v>14757</v>
      </c>
      <c r="H51" s="4">
        <f t="shared" si="13"/>
        <v>14757</v>
      </c>
      <c r="I51" s="4">
        <f t="shared" si="13"/>
        <v>14757</v>
      </c>
      <c r="J51" s="4">
        <f t="shared" si="13"/>
        <v>14757</v>
      </c>
      <c r="K51" s="4">
        <f t="shared" si="13"/>
        <v>14757</v>
      </c>
      <c r="L51" s="4">
        <f t="shared" si="13"/>
        <v>14757</v>
      </c>
      <c r="M51" s="4">
        <f t="shared" si="13"/>
        <v>14757</v>
      </c>
      <c r="N51" s="4">
        <f t="shared" si="13"/>
        <v>14772</v>
      </c>
    </row>
    <row r="52" spans="1:14" ht="21">
      <c r="A52" s="2" t="s">
        <v>71</v>
      </c>
      <c r="B52" s="37">
        <f>C52+D52+E52+F52+G52+H52+I52+J52+K52+L52+M52+N52</f>
        <v>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21">
      <c r="A53" s="2" t="s">
        <v>35</v>
      </c>
      <c r="B53" s="37">
        <f>C53+D53+E53+F53+G53+H53+I53+J53+K53+L53+M53+N53</f>
        <v>35420</v>
      </c>
      <c r="C53" s="13">
        <v>2951</v>
      </c>
      <c r="D53" s="13">
        <v>2951</v>
      </c>
      <c r="E53" s="13">
        <v>2951</v>
      </c>
      <c r="F53" s="13">
        <v>2951</v>
      </c>
      <c r="G53" s="13">
        <v>2951</v>
      </c>
      <c r="H53" s="13">
        <v>2951</v>
      </c>
      <c r="I53" s="13">
        <v>2951</v>
      </c>
      <c r="J53" s="13">
        <v>2951</v>
      </c>
      <c r="K53" s="13">
        <v>2951</v>
      </c>
      <c r="L53" s="13">
        <v>2951</v>
      </c>
      <c r="M53" s="13">
        <v>2951</v>
      </c>
      <c r="N53" s="13">
        <v>2959</v>
      </c>
    </row>
    <row r="54" spans="1:14" ht="31.5">
      <c r="A54" s="2" t="s">
        <v>36</v>
      </c>
      <c r="B54" s="37">
        <f>C54+D54+E54+F54+G54+H54+I54+J54+K54+L54+M54+N54</f>
        <v>141679</v>
      </c>
      <c r="C54" s="13">
        <v>11806</v>
      </c>
      <c r="D54" s="13">
        <v>11806</v>
      </c>
      <c r="E54" s="13">
        <v>11806</v>
      </c>
      <c r="F54" s="13">
        <v>11806</v>
      </c>
      <c r="G54" s="13">
        <v>11806</v>
      </c>
      <c r="H54" s="13">
        <v>11806</v>
      </c>
      <c r="I54" s="13">
        <v>11806</v>
      </c>
      <c r="J54" s="13">
        <v>11806</v>
      </c>
      <c r="K54" s="13">
        <v>11806</v>
      </c>
      <c r="L54" s="13">
        <v>11806</v>
      </c>
      <c r="M54" s="13">
        <v>11806</v>
      </c>
      <c r="N54" s="13">
        <v>11813</v>
      </c>
    </row>
    <row r="55" spans="1:14" s="22" customFormat="1" ht="12.75">
      <c r="A55" s="3" t="s">
        <v>73</v>
      </c>
      <c r="B55" s="44">
        <f>+B56</f>
        <v>137942</v>
      </c>
      <c r="C55" s="4">
        <f aca="true" t="shared" si="14" ref="C55:N55">+C56</f>
        <v>472</v>
      </c>
      <c r="D55" s="4">
        <f t="shared" si="14"/>
        <v>472</v>
      </c>
      <c r="E55" s="4">
        <f t="shared" si="14"/>
        <v>472</v>
      </c>
      <c r="F55" s="4">
        <f t="shared" si="14"/>
        <v>34325</v>
      </c>
      <c r="G55" s="4">
        <f t="shared" si="14"/>
        <v>30472</v>
      </c>
      <c r="H55" s="4">
        <f t="shared" si="14"/>
        <v>30472</v>
      </c>
      <c r="I55" s="4">
        <f t="shared" si="14"/>
        <v>472</v>
      </c>
      <c r="J55" s="4">
        <f t="shared" si="14"/>
        <v>30472</v>
      </c>
      <c r="K55" s="4">
        <f t="shared" si="14"/>
        <v>472</v>
      </c>
      <c r="L55" s="4">
        <f t="shared" si="14"/>
        <v>8891</v>
      </c>
      <c r="M55" s="4">
        <f t="shared" si="14"/>
        <v>472</v>
      </c>
      <c r="N55" s="4">
        <f t="shared" si="14"/>
        <v>478</v>
      </c>
    </row>
    <row r="56" spans="1:14" s="22" customFormat="1" ht="12.75">
      <c r="A56" s="3" t="s">
        <v>72</v>
      </c>
      <c r="B56" s="44">
        <f aca="true" t="shared" si="15" ref="B56:N56">SUM(B57:B63)</f>
        <v>137942</v>
      </c>
      <c r="C56" s="4">
        <f t="shared" si="15"/>
        <v>472</v>
      </c>
      <c r="D56" s="4">
        <f t="shared" si="15"/>
        <v>472</v>
      </c>
      <c r="E56" s="4">
        <f t="shared" si="15"/>
        <v>472</v>
      </c>
      <c r="F56" s="4">
        <f t="shared" si="15"/>
        <v>34325</v>
      </c>
      <c r="G56" s="4">
        <f t="shared" si="15"/>
        <v>30472</v>
      </c>
      <c r="H56" s="4">
        <f t="shared" si="15"/>
        <v>30472</v>
      </c>
      <c r="I56" s="4">
        <f t="shared" si="15"/>
        <v>472</v>
      </c>
      <c r="J56" s="4">
        <f t="shared" si="15"/>
        <v>30472</v>
      </c>
      <c r="K56" s="4">
        <f t="shared" si="15"/>
        <v>472</v>
      </c>
      <c r="L56" s="4">
        <f t="shared" si="15"/>
        <v>8891</v>
      </c>
      <c r="M56" s="4">
        <f t="shared" si="15"/>
        <v>472</v>
      </c>
      <c r="N56" s="4">
        <f t="shared" si="15"/>
        <v>478</v>
      </c>
    </row>
    <row r="57" spans="1:14" ht="52.5">
      <c r="A57" s="2" t="s">
        <v>31</v>
      </c>
      <c r="B57" s="37">
        <f>C57+D57+E57+F57+G57+H57+I57+J57+K57+L57+M57+N57</f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>
        <v>0</v>
      </c>
    </row>
    <row r="58" spans="1:14" ht="31.5">
      <c r="A58" s="2" t="s">
        <v>40</v>
      </c>
      <c r="B58" s="37"/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>
        <v>0</v>
      </c>
    </row>
    <row r="59" spans="1:14" ht="31.5">
      <c r="A59" s="2" t="s">
        <v>41</v>
      </c>
      <c r="B59" s="37">
        <f>C59+D59+E59+F59+G59+H59+I59+J59+K59+L59+M59+N59</f>
        <v>2835</v>
      </c>
      <c r="C59" s="13">
        <v>236</v>
      </c>
      <c r="D59" s="13">
        <v>236</v>
      </c>
      <c r="E59" s="13">
        <v>236</v>
      </c>
      <c r="F59" s="13">
        <v>236</v>
      </c>
      <c r="G59" s="13">
        <v>236</v>
      </c>
      <c r="H59" s="13">
        <v>236</v>
      </c>
      <c r="I59" s="13">
        <v>236</v>
      </c>
      <c r="J59" s="13">
        <v>236</v>
      </c>
      <c r="K59" s="13">
        <v>236</v>
      </c>
      <c r="L59" s="13">
        <v>236</v>
      </c>
      <c r="M59" s="13">
        <v>236</v>
      </c>
      <c r="N59" s="13">
        <v>239</v>
      </c>
    </row>
    <row r="60" spans="1:14" ht="21">
      <c r="A60" s="2" t="s">
        <v>42</v>
      </c>
      <c r="B60" s="37">
        <f>C60+D60+E60+F60+G60+H60+I60+J60+K60+L60+M60+N60</f>
        <v>132272</v>
      </c>
      <c r="C60" s="13"/>
      <c r="D60" s="13"/>
      <c r="E60" s="13"/>
      <c r="F60" s="13">
        <v>33853</v>
      </c>
      <c r="G60" s="13">
        <v>30000</v>
      </c>
      <c r="H60" s="13">
        <v>30000</v>
      </c>
      <c r="I60" s="13"/>
      <c r="J60" s="13">
        <v>30000</v>
      </c>
      <c r="K60" s="13"/>
      <c r="L60" s="13">
        <v>8419</v>
      </c>
      <c r="M60" s="13"/>
      <c r="N60" s="13"/>
    </row>
    <row r="61" spans="1:14" ht="42">
      <c r="A61" s="2" t="s">
        <v>43</v>
      </c>
      <c r="B61" s="37">
        <f>C61+D61+E61+F61+G61+H61+I61+J61+K61+L61+M61+N61</f>
        <v>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</row>
    <row r="62" spans="1:14" ht="21">
      <c r="A62" s="2" t="s">
        <v>74</v>
      </c>
      <c r="B62" s="3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</row>
    <row r="63" spans="1:14" ht="21">
      <c r="A63" s="2" t="s">
        <v>44</v>
      </c>
      <c r="B63" s="37">
        <f>C63+D63+E63+F63+G63+H63+I63+J63+K63+L63+M63+N63</f>
        <v>2835</v>
      </c>
      <c r="C63" s="13">
        <v>236</v>
      </c>
      <c r="D63" s="13">
        <v>236</v>
      </c>
      <c r="E63" s="13">
        <v>236</v>
      </c>
      <c r="F63" s="13">
        <v>236</v>
      </c>
      <c r="G63" s="13">
        <v>236</v>
      </c>
      <c r="H63" s="13">
        <v>236</v>
      </c>
      <c r="I63" s="13">
        <v>236</v>
      </c>
      <c r="J63" s="13">
        <v>236</v>
      </c>
      <c r="K63" s="13">
        <v>236</v>
      </c>
      <c r="L63" s="13">
        <v>236</v>
      </c>
      <c r="M63" s="13">
        <v>236</v>
      </c>
      <c r="N63" s="13">
        <v>239</v>
      </c>
    </row>
    <row r="64" spans="1:14" ht="22.5" customHeight="1">
      <c r="A64" s="3" t="s">
        <v>45</v>
      </c>
      <c r="B64" s="44">
        <f>SUM(B65:B66)</f>
        <v>2835</v>
      </c>
      <c r="C64" s="4">
        <f aca="true" t="shared" si="16" ref="C64:N64">SUM(C65:C66)</f>
        <v>236</v>
      </c>
      <c r="D64" s="4">
        <f t="shared" si="16"/>
        <v>236</v>
      </c>
      <c r="E64" s="4">
        <f t="shared" si="16"/>
        <v>236</v>
      </c>
      <c r="F64" s="4">
        <f t="shared" si="16"/>
        <v>236</v>
      </c>
      <c r="G64" s="4">
        <f t="shared" si="16"/>
        <v>236</v>
      </c>
      <c r="H64" s="4">
        <f t="shared" si="16"/>
        <v>236</v>
      </c>
      <c r="I64" s="4">
        <f t="shared" si="16"/>
        <v>236</v>
      </c>
      <c r="J64" s="4">
        <f t="shared" si="16"/>
        <v>236</v>
      </c>
      <c r="K64" s="4">
        <f t="shared" si="16"/>
        <v>236</v>
      </c>
      <c r="L64" s="4">
        <f t="shared" si="16"/>
        <v>236</v>
      </c>
      <c r="M64" s="4">
        <f t="shared" si="16"/>
        <v>236</v>
      </c>
      <c r="N64" s="4">
        <f t="shared" si="16"/>
        <v>239</v>
      </c>
    </row>
    <row r="65" spans="1:14" ht="12.75">
      <c r="A65" s="2" t="s">
        <v>75</v>
      </c>
      <c r="B65" s="37">
        <f>C65+D65+E65+F65+G65+H65+I65+J65+K65+L65+M65+N65</f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4" ht="12.75">
      <c r="A66" s="2" t="s">
        <v>76</v>
      </c>
      <c r="B66" s="37">
        <f>C66+D66+E66+F66+G66+H66+I66+J66+K66+L66+M66+N66</f>
        <v>2835</v>
      </c>
      <c r="C66" s="13">
        <v>236</v>
      </c>
      <c r="D66" s="13">
        <v>236</v>
      </c>
      <c r="E66" s="13">
        <v>236</v>
      </c>
      <c r="F66" s="13">
        <v>236</v>
      </c>
      <c r="G66" s="13">
        <v>236</v>
      </c>
      <c r="H66" s="13">
        <v>236</v>
      </c>
      <c r="I66" s="13">
        <v>236</v>
      </c>
      <c r="J66" s="13">
        <v>236</v>
      </c>
      <c r="K66" s="13">
        <v>236</v>
      </c>
      <c r="L66" s="13">
        <v>236</v>
      </c>
      <c r="M66" s="13">
        <v>236</v>
      </c>
      <c r="N66" s="13">
        <v>239</v>
      </c>
    </row>
    <row r="67" spans="1:14" s="22" customFormat="1" ht="73.5">
      <c r="A67" s="3" t="s">
        <v>77</v>
      </c>
      <c r="B67" s="44">
        <f>SUM(B68)</f>
        <v>0</v>
      </c>
      <c r="C67" s="4">
        <f>SUM(C68)</f>
        <v>0</v>
      </c>
      <c r="D67" s="4">
        <f aca="true" t="shared" si="17" ref="D67:N67">SUM(D68)</f>
        <v>0</v>
      </c>
      <c r="E67" s="4">
        <f t="shared" si="17"/>
        <v>0</v>
      </c>
      <c r="F67" s="4">
        <f t="shared" si="17"/>
        <v>0</v>
      </c>
      <c r="G67" s="4">
        <f t="shared" si="17"/>
        <v>0</v>
      </c>
      <c r="H67" s="4">
        <f t="shared" si="17"/>
        <v>0</v>
      </c>
      <c r="I67" s="4">
        <f t="shared" si="17"/>
        <v>0</v>
      </c>
      <c r="J67" s="4">
        <f t="shared" si="17"/>
        <v>0</v>
      </c>
      <c r="K67" s="4">
        <f t="shared" si="17"/>
        <v>0</v>
      </c>
      <c r="L67" s="4">
        <f t="shared" si="17"/>
        <v>0</v>
      </c>
      <c r="M67" s="4">
        <f t="shared" si="17"/>
        <v>0</v>
      </c>
      <c r="N67" s="4">
        <f t="shared" si="17"/>
        <v>0</v>
      </c>
    </row>
    <row r="68" spans="1:14" s="22" customFormat="1" ht="42">
      <c r="A68" s="3" t="s">
        <v>128</v>
      </c>
      <c r="B68" s="44">
        <f>SUM(C68:N68)</f>
        <v>0</v>
      </c>
      <c r="C68" s="4">
        <v>0</v>
      </c>
      <c r="D68" s="4">
        <f aca="true" t="shared" si="18" ref="D68:N68">SUM(D69)</f>
        <v>0</v>
      </c>
      <c r="E68" s="4">
        <f t="shared" si="18"/>
        <v>0</v>
      </c>
      <c r="F68" s="4">
        <f t="shared" si="18"/>
        <v>0</v>
      </c>
      <c r="G68" s="4">
        <f t="shared" si="18"/>
        <v>0</v>
      </c>
      <c r="H68" s="4">
        <f t="shared" si="18"/>
        <v>0</v>
      </c>
      <c r="I68" s="4">
        <f t="shared" si="18"/>
        <v>0</v>
      </c>
      <c r="J68" s="4">
        <f t="shared" si="18"/>
        <v>0</v>
      </c>
      <c r="K68" s="4">
        <f t="shared" si="18"/>
        <v>0</v>
      </c>
      <c r="L68" s="4">
        <f t="shared" si="18"/>
        <v>0</v>
      </c>
      <c r="M68" s="4">
        <f t="shared" si="18"/>
        <v>0</v>
      </c>
      <c r="N68" s="4">
        <f t="shared" si="18"/>
        <v>0</v>
      </c>
    </row>
    <row r="69" spans="1:14" s="22" customFormat="1" ht="21">
      <c r="A69" s="2" t="s">
        <v>129</v>
      </c>
      <c r="B69" s="37">
        <f>SUM(C69:N69)</f>
        <v>0</v>
      </c>
      <c r="C69" s="15"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11" t="s">
        <v>78</v>
      </c>
      <c r="B70" s="44">
        <f>+B71</f>
        <v>386714</v>
      </c>
      <c r="C70" s="4">
        <f>+C71</f>
        <v>21313</v>
      </c>
      <c r="D70" s="4">
        <f aca="true" t="shared" si="19" ref="D70:N70">+D71</f>
        <v>33209</v>
      </c>
      <c r="E70" s="4">
        <f t="shared" si="19"/>
        <v>33209</v>
      </c>
      <c r="F70" s="4">
        <f t="shared" si="19"/>
        <v>33209</v>
      </c>
      <c r="G70" s="4">
        <f t="shared" si="19"/>
        <v>33209</v>
      </c>
      <c r="H70" s="4">
        <f t="shared" si="19"/>
        <v>33209</v>
      </c>
      <c r="I70" s="4">
        <f t="shared" si="19"/>
        <v>33209</v>
      </c>
      <c r="J70" s="4">
        <f t="shared" si="19"/>
        <v>33209</v>
      </c>
      <c r="K70" s="4">
        <f t="shared" si="19"/>
        <v>33209</v>
      </c>
      <c r="L70" s="4">
        <f t="shared" si="19"/>
        <v>33209</v>
      </c>
      <c r="M70" s="4">
        <f t="shared" si="19"/>
        <v>33209</v>
      </c>
      <c r="N70" s="4">
        <f t="shared" si="19"/>
        <v>33311</v>
      </c>
    </row>
    <row r="71" spans="1:14" ht="12.75">
      <c r="A71" s="11" t="s">
        <v>79</v>
      </c>
      <c r="B71" s="45">
        <f>SUM(B78:B86)+B72+B87</f>
        <v>386714</v>
      </c>
      <c r="C71" s="33">
        <f aca="true" t="shared" si="20" ref="C71:N71">SUM(C78:C86)+C72+C87</f>
        <v>21313</v>
      </c>
      <c r="D71" s="33">
        <f t="shared" si="20"/>
        <v>33209</v>
      </c>
      <c r="E71" s="33">
        <f t="shared" si="20"/>
        <v>33209</v>
      </c>
      <c r="F71" s="33">
        <f t="shared" si="20"/>
        <v>33209</v>
      </c>
      <c r="G71" s="33">
        <f t="shared" si="20"/>
        <v>33209</v>
      </c>
      <c r="H71" s="33">
        <f t="shared" si="20"/>
        <v>33209</v>
      </c>
      <c r="I71" s="33">
        <f t="shared" si="20"/>
        <v>33209</v>
      </c>
      <c r="J71" s="33">
        <f t="shared" si="20"/>
        <v>33209</v>
      </c>
      <c r="K71" s="33">
        <f t="shared" si="20"/>
        <v>33209</v>
      </c>
      <c r="L71" s="33">
        <f t="shared" si="20"/>
        <v>33209</v>
      </c>
      <c r="M71" s="33">
        <f t="shared" si="20"/>
        <v>33209</v>
      </c>
      <c r="N71" s="33">
        <f t="shared" si="20"/>
        <v>33311</v>
      </c>
    </row>
    <row r="72" spans="1:14" ht="42">
      <c r="A72" s="2" t="s">
        <v>98</v>
      </c>
      <c r="B72" s="46">
        <f>SUM(C72:N72)</f>
        <v>251744</v>
      </c>
      <c r="C72" s="13">
        <f>SUM(C73:C77)</f>
        <v>20977</v>
      </c>
      <c r="D72" s="13">
        <f aca="true" t="shared" si="21" ref="D72:N72">SUM(D73:D77)</f>
        <v>20977</v>
      </c>
      <c r="E72" s="13">
        <f t="shared" si="21"/>
        <v>20977</v>
      </c>
      <c r="F72" s="13">
        <f t="shared" si="21"/>
        <v>20977</v>
      </c>
      <c r="G72" s="13">
        <f t="shared" si="21"/>
        <v>20977</v>
      </c>
      <c r="H72" s="13">
        <f t="shared" si="21"/>
        <v>20977</v>
      </c>
      <c r="I72" s="13">
        <f t="shared" si="21"/>
        <v>20977</v>
      </c>
      <c r="J72" s="13">
        <f t="shared" si="21"/>
        <v>20977</v>
      </c>
      <c r="K72" s="13">
        <f t="shared" si="21"/>
        <v>20977</v>
      </c>
      <c r="L72" s="13">
        <f t="shared" si="21"/>
        <v>20977</v>
      </c>
      <c r="M72" s="13">
        <f t="shared" si="21"/>
        <v>20977</v>
      </c>
      <c r="N72" s="13">
        <f t="shared" si="21"/>
        <v>20997</v>
      </c>
    </row>
    <row r="73" spans="1:14" ht="31.5">
      <c r="A73" s="2" t="s">
        <v>46</v>
      </c>
      <c r="B73" s="37">
        <f>SUM(C73:N73)</f>
        <v>91702</v>
      </c>
      <c r="C73" s="13">
        <v>7641</v>
      </c>
      <c r="D73" s="13">
        <v>7641</v>
      </c>
      <c r="E73" s="13">
        <v>7641</v>
      </c>
      <c r="F73" s="13">
        <v>7641</v>
      </c>
      <c r="G73" s="13">
        <v>7641</v>
      </c>
      <c r="H73" s="13">
        <v>7641</v>
      </c>
      <c r="I73" s="13">
        <v>7641</v>
      </c>
      <c r="J73" s="13">
        <v>7641</v>
      </c>
      <c r="K73" s="13">
        <v>7641</v>
      </c>
      <c r="L73" s="13">
        <v>7641</v>
      </c>
      <c r="M73" s="13">
        <v>7641</v>
      </c>
      <c r="N73" s="13">
        <v>7651</v>
      </c>
    </row>
    <row r="74" spans="1:14" ht="39.75" customHeight="1">
      <c r="A74" s="2" t="s">
        <v>47</v>
      </c>
      <c r="B74" s="37">
        <f aca="true" t="shared" si="22" ref="B74:B82">SUM(C74:N74)</f>
        <v>129780</v>
      </c>
      <c r="C74" s="13">
        <v>10815</v>
      </c>
      <c r="D74" s="13">
        <v>10815</v>
      </c>
      <c r="E74" s="13">
        <v>10815</v>
      </c>
      <c r="F74" s="13">
        <v>10815</v>
      </c>
      <c r="G74" s="13">
        <v>10815</v>
      </c>
      <c r="H74" s="13">
        <v>10815</v>
      </c>
      <c r="I74" s="13">
        <v>10815</v>
      </c>
      <c r="J74" s="13">
        <v>10815</v>
      </c>
      <c r="K74" s="13">
        <v>10815</v>
      </c>
      <c r="L74" s="13">
        <v>10815</v>
      </c>
      <c r="M74" s="13">
        <v>10815</v>
      </c>
      <c r="N74" s="13">
        <v>10815</v>
      </c>
    </row>
    <row r="75" spans="1:14" ht="21">
      <c r="A75" s="2" t="s">
        <v>48</v>
      </c>
      <c r="B75" s="46">
        <f t="shared" si="22"/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>
        <v>0</v>
      </c>
    </row>
    <row r="76" spans="1:14" ht="31.5">
      <c r="A76" s="2" t="s">
        <v>99</v>
      </c>
      <c r="B76" s="46">
        <f t="shared" si="22"/>
        <v>30262</v>
      </c>
      <c r="C76" s="13">
        <v>2521</v>
      </c>
      <c r="D76" s="13">
        <v>2521</v>
      </c>
      <c r="E76" s="13">
        <v>2521</v>
      </c>
      <c r="F76" s="13">
        <v>2521</v>
      </c>
      <c r="G76" s="13">
        <v>2521</v>
      </c>
      <c r="H76" s="13">
        <v>2521</v>
      </c>
      <c r="I76" s="13">
        <v>2521</v>
      </c>
      <c r="J76" s="13">
        <v>2521</v>
      </c>
      <c r="K76" s="13">
        <v>2521</v>
      </c>
      <c r="L76" s="13">
        <v>2521</v>
      </c>
      <c r="M76" s="13">
        <v>2521</v>
      </c>
      <c r="N76" s="13">
        <v>2531</v>
      </c>
    </row>
    <row r="77" spans="1:14" ht="21">
      <c r="A77" s="2" t="s">
        <v>100</v>
      </c>
      <c r="B77" s="46">
        <f t="shared" si="22"/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>
        <v>0</v>
      </c>
    </row>
    <row r="78" spans="1:14" ht="25.5">
      <c r="A78" s="12" t="s">
        <v>125</v>
      </c>
      <c r="B78" s="46">
        <f t="shared" si="22"/>
        <v>2835</v>
      </c>
      <c r="C78" s="13">
        <v>236</v>
      </c>
      <c r="D78" s="13">
        <v>236</v>
      </c>
      <c r="E78" s="13">
        <v>236</v>
      </c>
      <c r="F78" s="13">
        <v>236</v>
      </c>
      <c r="G78" s="13">
        <v>236</v>
      </c>
      <c r="H78" s="13">
        <v>236</v>
      </c>
      <c r="I78" s="13">
        <v>236</v>
      </c>
      <c r="J78" s="13">
        <v>236</v>
      </c>
      <c r="K78" s="13">
        <v>236</v>
      </c>
      <c r="L78" s="13">
        <v>236</v>
      </c>
      <c r="M78" s="13">
        <v>236</v>
      </c>
      <c r="N78" s="13">
        <v>239</v>
      </c>
    </row>
    <row r="79" spans="1:14" ht="51">
      <c r="A79" s="12" t="s">
        <v>80</v>
      </c>
      <c r="B79" s="46">
        <f t="shared" si="22"/>
        <v>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38.25">
      <c r="A80" s="12" t="s">
        <v>81</v>
      </c>
      <c r="B80" s="46">
        <f t="shared" si="22"/>
        <v>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2.75">
      <c r="A81" s="12" t="s">
        <v>82</v>
      </c>
      <c r="B81" s="46">
        <f t="shared" si="22"/>
        <v>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32.25" customHeight="1">
      <c r="A82" s="12" t="s">
        <v>83</v>
      </c>
      <c r="B82" s="46">
        <f t="shared" si="22"/>
        <v>0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8" customHeight="1">
      <c r="A83" s="12" t="s">
        <v>84</v>
      </c>
      <c r="B83" s="46">
        <f>SUM(C83:N83)</f>
        <v>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8" customHeight="1">
      <c r="A84" s="12" t="s">
        <v>130</v>
      </c>
      <c r="B84" s="37">
        <f>SUM(D84:N84)</f>
        <v>130862</v>
      </c>
      <c r="C84" s="13">
        <v>0</v>
      </c>
      <c r="D84" s="13">
        <v>11896</v>
      </c>
      <c r="E84" s="13">
        <v>11896</v>
      </c>
      <c r="F84" s="13">
        <v>11896</v>
      </c>
      <c r="G84" s="13">
        <v>11896</v>
      </c>
      <c r="H84" s="13">
        <v>11896</v>
      </c>
      <c r="I84" s="13">
        <v>11896</v>
      </c>
      <c r="J84" s="13">
        <v>11896</v>
      </c>
      <c r="K84" s="13">
        <v>11896</v>
      </c>
      <c r="L84" s="13">
        <v>11896</v>
      </c>
      <c r="M84" s="13">
        <v>11896</v>
      </c>
      <c r="N84" s="13">
        <v>11902</v>
      </c>
    </row>
    <row r="85" spans="1:14" ht="18" customHeight="1">
      <c r="A85" s="12" t="s">
        <v>131</v>
      </c>
      <c r="B85" s="46">
        <f>SUM(C85:N85)</f>
        <v>1273</v>
      </c>
      <c r="C85" s="13">
        <v>100</v>
      </c>
      <c r="D85" s="13">
        <v>100</v>
      </c>
      <c r="E85" s="13">
        <v>100</v>
      </c>
      <c r="F85" s="13">
        <v>100</v>
      </c>
      <c r="G85" s="13">
        <v>100</v>
      </c>
      <c r="H85" s="13">
        <v>100</v>
      </c>
      <c r="I85" s="13">
        <v>100</v>
      </c>
      <c r="J85" s="13">
        <v>100</v>
      </c>
      <c r="K85" s="13">
        <v>100</v>
      </c>
      <c r="L85" s="13">
        <v>100</v>
      </c>
      <c r="M85" s="13">
        <v>100</v>
      </c>
      <c r="N85" s="13">
        <v>173</v>
      </c>
    </row>
    <row r="86" spans="1:14" ht="25.5">
      <c r="A86" s="11" t="s">
        <v>85</v>
      </c>
      <c r="B86" s="46">
        <f>C86+D86+E86+F86+G86+H86+I86+J86+K86+L86+M86+N86</f>
        <v>0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s="22" customFormat="1" ht="38.25">
      <c r="A87" s="11" t="s">
        <v>136</v>
      </c>
      <c r="B87" s="45">
        <f>SUM(B88)</f>
        <v>0</v>
      </c>
      <c r="C87" s="4">
        <f>SUM(C88)</f>
        <v>0</v>
      </c>
      <c r="D87" s="4">
        <f aca="true" t="shared" si="23" ref="D87:N87">SUM(D88)</f>
        <v>0</v>
      </c>
      <c r="E87" s="4">
        <f t="shared" si="23"/>
        <v>0</v>
      </c>
      <c r="F87" s="4">
        <f t="shared" si="23"/>
        <v>0</v>
      </c>
      <c r="G87" s="4">
        <f t="shared" si="23"/>
        <v>0</v>
      </c>
      <c r="H87" s="4">
        <f t="shared" si="23"/>
        <v>0</v>
      </c>
      <c r="I87" s="4">
        <f t="shared" si="23"/>
        <v>0</v>
      </c>
      <c r="J87" s="4">
        <f t="shared" si="23"/>
        <v>0</v>
      </c>
      <c r="K87" s="4">
        <f t="shared" si="23"/>
        <v>0</v>
      </c>
      <c r="L87" s="4">
        <f t="shared" si="23"/>
        <v>0</v>
      </c>
      <c r="M87" s="4">
        <f t="shared" si="23"/>
        <v>0</v>
      </c>
      <c r="N87" s="4">
        <f t="shared" si="23"/>
        <v>0</v>
      </c>
    </row>
    <row r="88" spans="1:14" ht="25.5">
      <c r="A88" s="36" t="s">
        <v>135</v>
      </c>
      <c r="B88" s="46">
        <f>SUM(C88:N88)</f>
        <v>0</v>
      </c>
      <c r="C88" s="35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s="22" customFormat="1" ht="12.75">
      <c r="A89" s="11" t="s">
        <v>86</v>
      </c>
      <c r="B89" s="44">
        <f aca="true" t="shared" si="24" ref="B89:N89">+B90+B100+B111</f>
        <v>641964</v>
      </c>
      <c r="C89" s="4">
        <f t="shared" si="24"/>
        <v>51480</v>
      </c>
      <c r="D89" s="4">
        <f t="shared" si="24"/>
        <v>56329</v>
      </c>
      <c r="E89" s="4">
        <f t="shared" si="24"/>
        <v>51480</v>
      </c>
      <c r="F89" s="4">
        <f t="shared" si="24"/>
        <v>58727</v>
      </c>
      <c r="G89" s="4">
        <f t="shared" si="24"/>
        <v>53307</v>
      </c>
      <c r="H89" s="4">
        <f t="shared" si="24"/>
        <v>51480</v>
      </c>
      <c r="I89" s="4">
        <f t="shared" si="24"/>
        <v>51480</v>
      </c>
      <c r="J89" s="4">
        <f t="shared" si="24"/>
        <v>51480</v>
      </c>
      <c r="K89" s="4">
        <f t="shared" si="24"/>
        <v>51480</v>
      </c>
      <c r="L89" s="4">
        <f t="shared" si="24"/>
        <v>61480</v>
      </c>
      <c r="M89" s="4">
        <f t="shared" si="24"/>
        <v>71480</v>
      </c>
      <c r="N89" s="4">
        <f t="shared" si="24"/>
        <v>31761</v>
      </c>
    </row>
    <row r="90" spans="1:14" s="22" customFormat="1" ht="12.75">
      <c r="A90" s="11" t="s">
        <v>87</v>
      </c>
      <c r="B90" s="44">
        <f>SUM(B91:B99)</f>
        <v>610137</v>
      </c>
      <c r="C90" s="4">
        <f aca="true" t="shared" si="25" ref="C90:N90">SUM(C91:C99)</f>
        <v>51480</v>
      </c>
      <c r="D90" s="4">
        <f t="shared" si="25"/>
        <v>56329</v>
      </c>
      <c r="E90" s="4">
        <f t="shared" si="25"/>
        <v>51480</v>
      </c>
      <c r="F90" s="4">
        <f t="shared" si="25"/>
        <v>58727</v>
      </c>
      <c r="G90" s="4">
        <f t="shared" si="25"/>
        <v>41480</v>
      </c>
      <c r="H90" s="4">
        <f t="shared" si="25"/>
        <v>41480</v>
      </c>
      <c r="I90" s="4">
        <f t="shared" si="25"/>
        <v>41480</v>
      </c>
      <c r="J90" s="4">
        <f t="shared" si="25"/>
        <v>51480</v>
      </c>
      <c r="K90" s="4">
        <f t="shared" si="25"/>
        <v>51480</v>
      </c>
      <c r="L90" s="4">
        <f t="shared" si="25"/>
        <v>61480</v>
      </c>
      <c r="M90" s="4">
        <f t="shared" si="25"/>
        <v>71480</v>
      </c>
      <c r="N90" s="4">
        <f t="shared" si="25"/>
        <v>31761</v>
      </c>
    </row>
    <row r="91" spans="1:14" ht="17.25" customHeight="1">
      <c r="A91" s="2" t="s">
        <v>49</v>
      </c>
      <c r="B91" s="37">
        <f>C91+D91+E91+F91+G91+H91+I91+J91+K91+L91+M91+N91</f>
        <v>592149</v>
      </c>
      <c r="C91" s="13">
        <v>50000</v>
      </c>
      <c r="D91" s="13">
        <v>54849</v>
      </c>
      <c r="E91" s="13">
        <v>50000</v>
      </c>
      <c r="F91" s="13">
        <v>57247</v>
      </c>
      <c r="G91" s="13">
        <v>40000</v>
      </c>
      <c r="H91" s="13">
        <v>40000</v>
      </c>
      <c r="I91" s="13">
        <v>40000</v>
      </c>
      <c r="J91" s="13">
        <v>50000</v>
      </c>
      <c r="K91" s="13">
        <v>50000</v>
      </c>
      <c r="L91" s="13">
        <v>60000</v>
      </c>
      <c r="M91" s="13">
        <v>70000</v>
      </c>
      <c r="N91" s="13">
        <v>30053</v>
      </c>
    </row>
    <row r="92" spans="1:14" ht="52.5">
      <c r="A92" s="2" t="s">
        <v>88</v>
      </c>
      <c r="B92" s="37">
        <f>C92+D92+E92+F92+G92+H92+I92+J92+K92+L92+M92+N92</f>
        <v>14169</v>
      </c>
      <c r="C92" s="13">
        <v>1180</v>
      </c>
      <c r="D92" s="13">
        <v>1180</v>
      </c>
      <c r="E92" s="13">
        <v>1180</v>
      </c>
      <c r="F92" s="13">
        <v>1180</v>
      </c>
      <c r="G92" s="13">
        <v>1180</v>
      </c>
      <c r="H92" s="13">
        <v>1180</v>
      </c>
      <c r="I92" s="13">
        <v>1180</v>
      </c>
      <c r="J92" s="13">
        <v>1180</v>
      </c>
      <c r="K92" s="13">
        <v>1180</v>
      </c>
      <c r="L92" s="13">
        <v>1180</v>
      </c>
      <c r="M92" s="13">
        <v>1180</v>
      </c>
      <c r="N92" s="13">
        <v>1189</v>
      </c>
    </row>
    <row r="93" spans="1:14" ht="21">
      <c r="A93" s="2" t="s">
        <v>83</v>
      </c>
      <c r="B93" s="46">
        <f>C93+D93+E93+F93+G93+H93+I93+J93+K93+L93+M93+N93</f>
        <v>1273</v>
      </c>
      <c r="C93" s="13">
        <v>100</v>
      </c>
      <c r="D93" s="13">
        <v>100</v>
      </c>
      <c r="E93" s="13">
        <v>100</v>
      </c>
      <c r="F93" s="13">
        <v>100</v>
      </c>
      <c r="G93" s="13">
        <v>100</v>
      </c>
      <c r="H93" s="13">
        <v>100</v>
      </c>
      <c r="I93" s="13">
        <v>100</v>
      </c>
      <c r="J93" s="13">
        <v>100</v>
      </c>
      <c r="K93" s="13">
        <v>100</v>
      </c>
      <c r="L93" s="13">
        <v>100</v>
      </c>
      <c r="M93" s="13">
        <v>100</v>
      </c>
      <c r="N93" s="13">
        <v>173</v>
      </c>
    </row>
    <row r="94" spans="1:14" ht="12.75">
      <c r="A94" s="2" t="s">
        <v>82</v>
      </c>
      <c r="B94" s="46">
        <f>C94+D94+E94+F94+G94+H94+I94+J94+K94+L94+M94+N94</f>
        <v>1273</v>
      </c>
      <c r="C94" s="13">
        <v>100</v>
      </c>
      <c r="D94" s="13">
        <v>100</v>
      </c>
      <c r="E94" s="13">
        <v>100</v>
      </c>
      <c r="F94" s="13">
        <v>100</v>
      </c>
      <c r="G94" s="13">
        <v>100</v>
      </c>
      <c r="H94" s="13">
        <v>100</v>
      </c>
      <c r="I94" s="13">
        <v>100</v>
      </c>
      <c r="J94" s="13">
        <v>100</v>
      </c>
      <c r="K94" s="13">
        <v>100</v>
      </c>
      <c r="L94" s="13">
        <v>100</v>
      </c>
      <c r="M94" s="13">
        <v>100</v>
      </c>
      <c r="N94" s="13">
        <v>173</v>
      </c>
    </row>
    <row r="95" spans="1:14" ht="12.75">
      <c r="A95" s="2" t="s">
        <v>84</v>
      </c>
      <c r="B95" s="46">
        <f>C95+D95+E95+F95+G95+H95+I95+J95+K95+L95+M95+N95</f>
        <v>1273</v>
      </c>
      <c r="C95" s="13">
        <v>100</v>
      </c>
      <c r="D95" s="13">
        <v>100</v>
      </c>
      <c r="E95" s="13">
        <v>100</v>
      </c>
      <c r="F95" s="13">
        <v>100</v>
      </c>
      <c r="G95" s="13">
        <v>100</v>
      </c>
      <c r="H95" s="13">
        <v>100</v>
      </c>
      <c r="I95" s="13">
        <v>100</v>
      </c>
      <c r="J95" s="13">
        <v>100</v>
      </c>
      <c r="K95" s="13">
        <v>100</v>
      </c>
      <c r="L95" s="13">
        <v>100</v>
      </c>
      <c r="M95" s="13">
        <v>100</v>
      </c>
      <c r="N95" s="13">
        <v>173</v>
      </c>
    </row>
    <row r="96" spans="1:14" ht="12.75">
      <c r="A96" s="2" t="s">
        <v>89</v>
      </c>
      <c r="B96" s="37">
        <f aca="true" t="shared" si="26" ref="B96:B111">C96+D96+E96+F96+G96+H96+I96+J96+K96+L96+M96+N96</f>
        <v>0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2.75">
      <c r="A97" s="2" t="s">
        <v>90</v>
      </c>
      <c r="B97" s="37">
        <f t="shared" si="26"/>
        <v>0</v>
      </c>
      <c r="C97" s="13"/>
      <c r="D97" s="13">
        <v>0</v>
      </c>
      <c r="E97" s="13"/>
      <c r="F97" s="13"/>
      <c r="G97" s="13">
        <v>0</v>
      </c>
      <c r="H97" s="13">
        <v>0</v>
      </c>
      <c r="I97" s="13">
        <v>0</v>
      </c>
      <c r="J97" s="13"/>
      <c r="K97" s="13"/>
      <c r="L97" s="13"/>
      <c r="M97" s="13"/>
      <c r="N97" s="13"/>
    </row>
    <row r="98" spans="1:14" ht="12.75">
      <c r="A98" s="2" t="s">
        <v>91</v>
      </c>
      <c r="B98" s="37">
        <f>C98+D98+E98+F98+G98+H98+I98+J98+K98+L98+M98+N98</f>
        <v>0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2" t="s">
        <v>92</v>
      </c>
      <c r="B99" s="37">
        <f t="shared" si="26"/>
        <v>0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s="22" customFormat="1" ht="21">
      <c r="A100" s="3" t="s">
        <v>93</v>
      </c>
      <c r="B100" s="44">
        <f>+B101+B105</f>
        <v>31827</v>
      </c>
      <c r="C100" s="4">
        <f aca="true" t="shared" si="27" ref="C100:N100">+C101+C105</f>
        <v>0</v>
      </c>
      <c r="D100" s="4">
        <f t="shared" si="27"/>
        <v>0</v>
      </c>
      <c r="E100" s="4">
        <f t="shared" si="27"/>
        <v>0</v>
      </c>
      <c r="F100" s="4">
        <f t="shared" si="27"/>
        <v>0</v>
      </c>
      <c r="G100" s="4">
        <f t="shared" si="27"/>
        <v>11827</v>
      </c>
      <c r="H100" s="4">
        <f t="shared" si="27"/>
        <v>10000</v>
      </c>
      <c r="I100" s="4">
        <f t="shared" si="27"/>
        <v>10000</v>
      </c>
      <c r="J100" s="4">
        <f t="shared" si="27"/>
        <v>0</v>
      </c>
      <c r="K100" s="4">
        <f t="shared" si="27"/>
        <v>0</v>
      </c>
      <c r="L100" s="4">
        <f t="shared" si="27"/>
        <v>0</v>
      </c>
      <c r="M100" s="4">
        <f t="shared" si="27"/>
        <v>0</v>
      </c>
      <c r="N100" s="4">
        <f t="shared" si="27"/>
        <v>0</v>
      </c>
    </row>
    <row r="101" spans="1:14" ht="21">
      <c r="A101" s="2" t="s">
        <v>94</v>
      </c>
      <c r="B101" s="37">
        <f t="shared" si="26"/>
        <v>31827</v>
      </c>
      <c r="C101" s="13">
        <f>SUM(C102:C104)</f>
        <v>0</v>
      </c>
      <c r="D101" s="13">
        <f aca="true" t="shared" si="28" ref="D101:N101">SUM(D102:D104)</f>
        <v>0</v>
      </c>
      <c r="E101" s="13">
        <f t="shared" si="28"/>
        <v>0</v>
      </c>
      <c r="F101" s="13">
        <f t="shared" si="28"/>
        <v>0</v>
      </c>
      <c r="G101" s="13">
        <f t="shared" si="28"/>
        <v>11827</v>
      </c>
      <c r="H101" s="13">
        <f t="shared" si="28"/>
        <v>10000</v>
      </c>
      <c r="I101" s="13">
        <f t="shared" si="28"/>
        <v>10000</v>
      </c>
      <c r="J101" s="13">
        <f t="shared" si="28"/>
        <v>0</v>
      </c>
      <c r="K101" s="13">
        <f t="shared" si="28"/>
        <v>0</v>
      </c>
      <c r="L101" s="13">
        <f t="shared" si="28"/>
        <v>0</v>
      </c>
      <c r="M101" s="13">
        <f t="shared" si="28"/>
        <v>0</v>
      </c>
      <c r="N101" s="13">
        <f t="shared" si="28"/>
        <v>0</v>
      </c>
    </row>
    <row r="102" spans="1:14" ht="12.75">
      <c r="A102" s="2" t="s">
        <v>96</v>
      </c>
      <c r="B102" s="37">
        <f t="shared" si="26"/>
        <v>31827</v>
      </c>
      <c r="C102" s="16"/>
      <c r="D102" s="16"/>
      <c r="E102" s="16"/>
      <c r="F102" s="16"/>
      <c r="G102" s="16">
        <v>11827</v>
      </c>
      <c r="H102" s="16">
        <v>10000</v>
      </c>
      <c r="I102" s="16">
        <v>10000</v>
      </c>
      <c r="J102" s="16"/>
      <c r="K102" s="16"/>
      <c r="L102" s="16"/>
      <c r="M102" s="16"/>
      <c r="N102" s="16"/>
    </row>
    <row r="103" spans="1:14" ht="12.75">
      <c r="A103" s="2" t="s">
        <v>95</v>
      </c>
      <c r="B103" s="37">
        <f t="shared" si="26"/>
        <v>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2.75">
      <c r="A104" s="2" t="s">
        <v>97</v>
      </c>
      <c r="B104" s="37">
        <f t="shared" si="26"/>
        <v>0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42">
      <c r="A105" s="2" t="s">
        <v>98</v>
      </c>
      <c r="B105" s="37">
        <f>SUM(B106:B110)</f>
        <v>0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31.5">
      <c r="A106" s="2" t="s">
        <v>46</v>
      </c>
      <c r="B106" s="37">
        <f>C106+D106+E106+F106+G106+H106+I106+J106+K106+L106+M106+N106</f>
        <v>0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21">
      <c r="A107" s="2" t="s">
        <v>47</v>
      </c>
      <c r="B107" s="37">
        <f>C107+D107+E107+F107+G107+H107+I107+J107+K107+L107+M107+N107</f>
        <v>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21">
      <c r="A108" s="2" t="s">
        <v>48</v>
      </c>
      <c r="B108" s="37">
        <f t="shared" si="26"/>
        <v>0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31.5">
      <c r="A109" s="2" t="s">
        <v>99</v>
      </c>
      <c r="B109" s="37">
        <f t="shared" si="26"/>
        <v>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21">
      <c r="A110" s="2" t="s">
        <v>100</v>
      </c>
      <c r="B110" s="37">
        <f t="shared" si="26"/>
        <v>0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s="22" customFormat="1" ht="42">
      <c r="A111" s="24" t="s">
        <v>101</v>
      </c>
      <c r="B111" s="37">
        <f t="shared" si="26"/>
        <v>0</v>
      </c>
      <c r="C111" s="25">
        <v>0</v>
      </c>
      <c r="D111" s="25">
        <f aca="true" t="shared" si="29" ref="D111:N111">SUM(D112:D113)</f>
        <v>0</v>
      </c>
      <c r="E111" s="25">
        <f t="shared" si="29"/>
        <v>0</v>
      </c>
      <c r="F111" s="25">
        <f t="shared" si="29"/>
        <v>0</v>
      </c>
      <c r="G111" s="25">
        <f t="shared" si="29"/>
        <v>0</v>
      </c>
      <c r="H111" s="25">
        <f t="shared" si="29"/>
        <v>0</v>
      </c>
      <c r="I111" s="25">
        <f t="shared" si="29"/>
        <v>0</v>
      </c>
      <c r="J111" s="25">
        <f t="shared" si="29"/>
        <v>0</v>
      </c>
      <c r="K111" s="25">
        <f t="shared" si="29"/>
        <v>0</v>
      </c>
      <c r="L111" s="25">
        <f t="shared" si="29"/>
        <v>0</v>
      </c>
      <c r="M111" s="25">
        <f t="shared" si="29"/>
        <v>0</v>
      </c>
      <c r="N111" s="25">
        <f t="shared" si="29"/>
        <v>0</v>
      </c>
    </row>
    <row r="112" spans="1:14" ht="12.75">
      <c r="A112" s="26" t="s">
        <v>102</v>
      </c>
      <c r="B112" s="37">
        <f aca="true" t="shared" si="30" ref="B112:B117">SUM(C112:N112)</f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</row>
    <row r="113" spans="1:14" ht="21">
      <c r="A113" s="26" t="s">
        <v>103</v>
      </c>
      <c r="B113" s="37">
        <f t="shared" si="30"/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</row>
    <row r="114" spans="1:14" ht="31.5">
      <c r="A114" s="28" t="s">
        <v>104</v>
      </c>
      <c r="B114" s="37">
        <f t="shared" si="30"/>
        <v>0</v>
      </c>
      <c r="C114" s="13">
        <f aca="true" t="shared" si="31" ref="C114:N114">SUM(C115:C117)</f>
        <v>0</v>
      </c>
      <c r="D114" s="13">
        <f t="shared" si="31"/>
        <v>0</v>
      </c>
      <c r="E114" s="13">
        <f t="shared" si="31"/>
        <v>0</v>
      </c>
      <c r="F114" s="13">
        <f t="shared" si="31"/>
        <v>0</v>
      </c>
      <c r="G114" s="13">
        <f t="shared" si="31"/>
        <v>0</v>
      </c>
      <c r="H114" s="13">
        <f t="shared" si="31"/>
        <v>0</v>
      </c>
      <c r="I114" s="13">
        <f t="shared" si="31"/>
        <v>0</v>
      </c>
      <c r="J114" s="13">
        <f t="shared" si="31"/>
        <v>0</v>
      </c>
      <c r="K114" s="13">
        <f t="shared" si="31"/>
        <v>0</v>
      </c>
      <c r="L114" s="13">
        <f t="shared" si="31"/>
        <v>0</v>
      </c>
      <c r="M114" s="13">
        <f t="shared" si="31"/>
        <v>0</v>
      </c>
      <c r="N114" s="13">
        <f t="shared" si="31"/>
        <v>0</v>
      </c>
    </row>
    <row r="115" spans="1:14" ht="31.5">
      <c r="A115" s="28" t="s">
        <v>105</v>
      </c>
      <c r="B115" s="37">
        <f t="shared" si="30"/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/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</row>
    <row r="116" spans="1:14" ht="31.5">
      <c r="A116" s="28" t="s">
        <v>105</v>
      </c>
      <c r="B116" s="37">
        <f t="shared" si="30"/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/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</row>
    <row r="117" spans="1:14" ht="31.5">
      <c r="A117" s="2" t="s">
        <v>106</v>
      </c>
      <c r="B117" s="37">
        <f t="shared" si="30"/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/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</row>
    <row r="118" spans="1:14" s="22" customFormat="1" ht="31.5">
      <c r="A118" s="29" t="s">
        <v>107</v>
      </c>
      <c r="B118" s="4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</row>
    <row r="119" spans="1:14" ht="21">
      <c r="A119" s="3" t="s">
        <v>50</v>
      </c>
      <c r="B119" s="44">
        <f aca="true" t="shared" si="32" ref="B119:N119">+B120+B129+B139</f>
        <v>82143673.64</v>
      </c>
      <c r="C119" s="4">
        <f t="shared" si="32"/>
        <v>7109488.07</v>
      </c>
      <c r="D119" s="4">
        <f t="shared" si="32"/>
        <v>7109487.99</v>
      </c>
      <c r="E119" s="4">
        <f t="shared" si="32"/>
        <v>7109487.99</v>
      </c>
      <c r="F119" s="4">
        <f t="shared" si="32"/>
        <v>7109487.99</v>
      </c>
      <c r="G119" s="4">
        <f t="shared" si="32"/>
        <v>7109487.99</v>
      </c>
      <c r="H119" s="4">
        <f t="shared" si="32"/>
        <v>7109487.99</v>
      </c>
      <c r="I119" s="4">
        <f t="shared" si="32"/>
        <v>7109487.99</v>
      </c>
      <c r="J119" s="4">
        <f t="shared" si="32"/>
        <v>7109487.99</v>
      </c>
      <c r="K119" s="4">
        <f t="shared" si="32"/>
        <v>7109487.99</v>
      </c>
      <c r="L119" s="4">
        <f t="shared" si="32"/>
        <v>7109487.99</v>
      </c>
      <c r="M119" s="4">
        <f t="shared" si="32"/>
        <v>5524396.69</v>
      </c>
      <c r="N119" s="4">
        <f t="shared" si="32"/>
        <v>5524396.970000001</v>
      </c>
    </row>
    <row r="120" spans="1:14" ht="12.75">
      <c r="A120" s="3" t="s">
        <v>51</v>
      </c>
      <c r="B120" s="47">
        <f aca="true" t="shared" si="33" ref="B120:N120">SUM(B121:B128)</f>
        <v>56645187.64</v>
      </c>
      <c r="C120" s="30">
        <f t="shared" si="33"/>
        <v>4720432.28</v>
      </c>
      <c r="D120" s="30">
        <f t="shared" si="33"/>
        <v>4720432.28</v>
      </c>
      <c r="E120" s="30">
        <f t="shared" si="33"/>
        <v>4720432.28</v>
      </c>
      <c r="F120" s="30">
        <f t="shared" si="33"/>
        <v>4720432.28</v>
      </c>
      <c r="G120" s="30">
        <f t="shared" si="33"/>
        <v>4720432.28</v>
      </c>
      <c r="H120" s="30">
        <f t="shared" si="33"/>
        <v>4720432.28</v>
      </c>
      <c r="I120" s="30">
        <f t="shared" si="33"/>
        <v>4720432.28</v>
      </c>
      <c r="J120" s="30">
        <f t="shared" si="33"/>
        <v>4720432.28</v>
      </c>
      <c r="K120" s="30">
        <f t="shared" si="33"/>
        <v>4720432.28</v>
      </c>
      <c r="L120" s="30">
        <f t="shared" si="33"/>
        <v>4720432.28</v>
      </c>
      <c r="M120" s="30">
        <f t="shared" si="33"/>
        <v>4720432.28</v>
      </c>
      <c r="N120" s="30">
        <f t="shared" si="33"/>
        <v>4720432.5600000005</v>
      </c>
    </row>
    <row r="121" spans="1:14" ht="21">
      <c r="A121" s="2" t="s">
        <v>52</v>
      </c>
      <c r="B121" s="37">
        <f>SUM(C121:N121)</f>
        <v>37566066</v>
      </c>
      <c r="C121" s="13">
        <v>3130505.5</v>
      </c>
      <c r="D121" s="13">
        <v>3130505.5</v>
      </c>
      <c r="E121" s="13">
        <v>3130505.5</v>
      </c>
      <c r="F121" s="13">
        <v>3130505.5</v>
      </c>
      <c r="G121" s="13">
        <v>3130505.5</v>
      </c>
      <c r="H121" s="13">
        <v>3130505.5</v>
      </c>
      <c r="I121" s="13">
        <v>3130505.5</v>
      </c>
      <c r="J121" s="13">
        <v>3130505.5</v>
      </c>
      <c r="K121" s="13">
        <v>3130505.5</v>
      </c>
      <c r="L121" s="13">
        <v>3130505.5</v>
      </c>
      <c r="M121" s="13">
        <v>3130505.5</v>
      </c>
      <c r="N121" s="13">
        <v>3130505.5</v>
      </c>
    </row>
    <row r="122" spans="1:14" ht="12.75">
      <c r="A122" s="2" t="s">
        <v>55</v>
      </c>
      <c r="B122" s="37">
        <f aca="true" t="shared" si="34" ref="B122:B128">SUM(C122:N122)</f>
        <v>12651250</v>
      </c>
      <c r="C122" s="13">
        <v>1054270.83</v>
      </c>
      <c r="D122" s="13">
        <v>1054270.83</v>
      </c>
      <c r="E122" s="13">
        <v>1054270.83</v>
      </c>
      <c r="F122" s="13">
        <v>1054270.83</v>
      </c>
      <c r="G122" s="13">
        <v>1054270.83</v>
      </c>
      <c r="H122" s="13">
        <v>1054270.83</v>
      </c>
      <c r="I122" s="13">
        <v>1054270.83</v>
      </c>
      <c r="J122" s="13">
        <v>1054270.83</v>
      </c>
      <c r="K122" s="13">
        <v>1054270.83</v>
      </c>
      <c r="L122" s="13">
        <v>1054270.83</v>
      </c>
      <c r="M122" s="13">
        <v>1054270.83</v>
      </c>
      <c r="N122" s="13">
        <v>1054270.87</v>
      </c>
    </row>
    <row r="123" spans="1:14" ht="21">
      <c r="A123" s="2" t="s">
        <v>56</v>
      </c>
      <c r="B123" s="37">
        <f t="shared" si="34"/>
        <v>3307466</v>
      </c>
      <c r="C123" s="13">
        <v>275622.16</v>
      </c>
      <c r="D123" s="13">
        <v>275622.16</v>
      </c>
      <c r="E123" s="13">
        <v>275622.16</v>
      </c>
      <c r="F123" s="13">
        <v>275622.16</v>
      </c>
      <c r="G123" s="13">
        <v>275622.16</v>
      </c>
      <c r="H123" s="13">
        <v>275622.16</v>
      </c>
      <c r="I123" s="13">
        <v>275622.16</v>
      </c>
      <c r="J123" s="13">
        <v>275622.16</v>
      </c>
      <c r="K123" s="13">
        <v>275622.16</v>
      </c>
      <c r="L123" s="13">
        <v>275622.16</v>
      </c>
      <c r="M123" s="13">
        <v>275622.16</v>
      </c>
      <c r="N123" s="13">
        <v>275622.24</v>
      </c>
    </row>
    <row r="124" spans="1:14" ht="12.75">
      <c r="A124" s="2" t="s">
        <v>66</v>
      </c>
      <c r="B124" s="37">
        <f t="shared" si="34"/>
        <v>615279</v>
      </c>
      <c r="C124" s="13">
        <v>51273.25</v>
      </c>
      <c r="D124" s="13">
        <v>51273.25</v>
      </c>
      <c r="E124" s="13">
        <v>51273.25</v>
      </c>
      <c r="F124" s="13">
        <v>51273.25</v>
      </c>
      <c r="G124" s="13">
        <v>51273.25</v>
      </c>
      <c r="H124" s="13">
        <v>51273.25</v>
      </c>
      <c r="I124" s="13">
        <v>51273.25</v>
      </c>
      <c r="J124" s="13">
        <v>51273.25</v>
      </c>
      <c r="K124" s="13">
        <v>51273.25</v>
      </c>
      <c r="L124" s="13">
        <v>51273.25</v>
      </c>
      <c r="M124" s="13">
        <v>51273.25</v>
      </c>
      <c r="N124" s="13">
        <v>51273.25</v>
      </c>
    </row>
    <row r="125" spans="1:14" ht="42">
      <c r="A125" s="2" t="s">
        <v>108</v>
      </c>
      <c r="B125" s="37">
        <f t="shared" si="34"/>
        <v>578283</v>
      </c>
      <c r="C125" s="13">
        <v>48190.25</v>
      </c>
      <c r="D125" s="13">
        <v>48190.25</v>
      </c>
      <c r="E125" s="13">
        <v>48190.25</v>
      </c>
      <c r="F125" s="13">
        <v>48190.25</v>
      </c>
      <c r="G125" s="13">
        <v>48190.25</v>
      </c>
      <c r="H125" s="13">
        <v>48190.25</v>
      </c>
      <c r="I125" s="13">
        <v>48190.25</v>
      </c>
      <c r="J125" s="13">
        <v>48190.25</v>
      </c>
      <c r="K125" s="13">
        <v>48190.25</v>
      </c>
      <c r="L125" s="13">
        <v>48190.25</v>
      </c>
      <c r="M125" s="13">
        <v>48190.25</v>
      </c>
      <c r="N125" s="13">
        <v>48190.25</v>
      </c>
    </row>
    <row r="126" spans="1:14" ht="21">
      <c r="A126" s="2" t="s">
        <v>54</v>
      </c>
      <c r="B126" s="37">
        <f t="shared" si="34"/>
        <v>677402.0000000002</v>
      </c>
      <c r="C126" s="13">
        <v>56450.16</v>
      </c>
      <c r="D126" s="13">
        <v>56450.16</v>
      </c>
      <c r="E126" s="13">
        <v>56450.16</v>
      </c>
      <c r="F126" s="13">
        <v>56450.16</v>
      </c>
      <c r="G126" s="13">
        <v>56450.16</v>
      </c>
      <c r="H126" s="13">
        <v>56450.16</v>
      </c>
      <c r="I126" s="13">
        <v>56450.16</v>
      </c>
      <c r="J126" s="13">
        <v>56450.16</v>
      </c>
      <c r="K126" s="13">
        <v>56450.16</v>
      </c>
      <c r="L126" s="13">
        <v>56450.16</v>
      </c>
      <c r="M126" s="13">
        <v>56450.16</v>
      </c>
      <c r="N126" s="13">
        <v>56450.24</v>
      </c>
    </row>
    <row r="127" spans="1:14" ht="42">
      <c r="A127" s="2" t="s">
        <v>109</v>
      </c>
      <c r="B127" s="37">
        <f t="shared" si="34"/>
        <v>1249441.6400000001</v>
      </c>
      <c r="C127" s="13">
        <v>104120.13</v>
      </c>
      <c r="D127" s="13">
        <v>104120.13</v>
      </c>
      <c r="E127" s="13">
        <v>104120.13</v>
      </c>
      <c r="F127" s="13">
        <v>104120.13</v>
      </c>
      <c r="G127" s="13">
        <v>104120.13</v>
      </c>
      <c r="H127" s="13">
        <v>104120.13</v>
      </c>
      <c r="I127" s="13">
        <v>104120.13</v>
      </c>
      <c r="J127" s="13">
        <v>104120.13</v>
      </c>
      <c r="K127" s="13">
        <v>104120.13</v>
      </c>
      <c r="L127" s="13">
        <v>104120.13</v>
      </c>
      <c r="M127" s="13">
        <v>104120.13</v>
      </c>
      <c r="N127" s="13">
        <v>104120.21</v>
      </c>
    </row>
    <row r="128" spans="1:14" ht="21">
      <c r="A128" s="34" t="s">
        <v>134</v>
      </c>
      <c r="B128" s="37">
        <f t="shared" si="34"/>
        <v>0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2.75">
      <c r="A129" s="3" t="s">
        <v>110</v>
      </c>
      <c r="B129" s="44">
        <f>+B130</f>
        <v>25108685.000000004</v>
      </c>
      <c r="C129" s="4">
        <f>+C130</f>
        <v>2356572.3</v>
      </c>
      <c r="D129" s="4">
        <f aca="true" t="shared" si="35" ref="D129:N129">+D130</f>
        <v>2356572.3</v>
      </c>
      <c r="E129" s="4">
        <f t="shared" si="35"/>
        <v>2356572.3</v>
      </c>
      <c r="F129" s="4">
        <f t="shared" si="35"/>
        <v>2356572.3</v>
      </c>
      <c r="G129" s="4">
        <f t="shared" si="35"/>
        <v>2356572.3</v>
      </c>
      <c r="H129" s="4">
        <f t="shared" si="35"/>
        <v>2356572.3</v>
      </c>
      <c r="I129" s="4">
        <f t="shared" si="35"/>
        <v>2356572.3</v>
      </c>
      <c r="J129" s="4">
        <f t="shared" si="35"/>
        <v>2356572.3</v>
      </c>
      <c r="K129" s="4">
        <f t="shared" si="35"/>
        <v>2356572.3</v>
      </c>
      <c r="L129" s="4">
        <f t="shared" si="35"/>
        <v>2356572.3</v>
      </c>
      <c r="M129" s="4">
        <f t="shared" si="35"/>
        <v>771481</v>
      </c>
      <c r="N129" s="4">
        <f t="shared" si="35"/>
        <v>771481</v>
      </c>
    </row>
    <row r="130" spans="1:14" s="22" customFormat="1" ht="21">
      <c r="A130" s="3" t="s">
        <v>57</v>
      </c>
      <c r="B130" s="44">
        <f aca="true" t="shared" si="36" ref="B130:N130">SUM(B131:B132)</f>
        <v>25108685.000000004</v>
      </c>
      <c r="C130" s="4">
        <f t="shared" si="36"/>
        <v>2356572.3</v>
      </c>
      <c r="D130" s="4">
        <f t="shared" si="36"/>
        <v>2356572.3</v>
      </c>
      <c r="E130" s="4">
        <f t="shared" si="36"/>
        <v>2356572.3</v>
      </c>
      <c r="F130" s="4">
        <f t="shared" si="36"/>
        <v>2356572.3</v>
      </c>
      <c r="G130" s="4">
        <f t="shared" si="36"/>
        <v>2356572.3</v>
      </c>
      <c r="H130" s="4">
        <f t="shared" si="36"/>
        <v>2356572.3</v>
      </c>
      <c r="I130" s="4">
        <f t="shared" si="36"/>
        <v>2356572.3</v>
      </c>
      <c r="J130" s="4">
        <f t="shared" si="36"/>
        <v>2356572.3</v>
      </c>
      <c r="K130" s="4">
        <f t="shared" si="36"/>
        <v>2356572.3</v>
      </c>
      <c r="L130" s="4">
        <f t="shared" si="36"/>
        <v>2356572.3</v>
      </c>
      <c r="M130" s="4">
        <f t="shared" si="36"/>
        <v>771481</v>
      </c>
      <c r="N130" s="4">
        <f t="shared" si="36"/>
        <v>771481</v>
      </c>
    </row>
    <row r="131" spans="1:14" ht="31.5">
      <c r="A131" s="2" t="s">
        <v>58</v>
      </c>
      <c r="B131" s="37">
        <f>SUM(C131:N131)</f>
        <v>15850913.000000004</v>
      </c>
      <c r="C131" s="13">
        <v>1585091.3</v>
      </c>
      <c r="D131" s="13">
        <v>1585091.3</v>
      </c>
      <c r="E131" s="13">
        <v>1585091.3</v>
      </c>
      <c r="F131" s="13">
        <v>1585091.3</v>
      </c>
      <c r="G131" s="13">
        <v>1585091.3</v>
      </c>
      <c r="H131" s="13">
        <v>1585091.3</v>
      </c>
      <c r="I131" s="13">
        <v>1585091.3</v>
      </c>
      <c r="J131" s="13">
        <v>1585091.3</v>
      </c>
      <c r="K131" s="13">
        <v>1585091.3</v>
      </c>
      <c r="L131" s="13">
        <v>1585091.3</v>
      </c>
      <c r="M131" s="13"/>
      <c r="N131" s="13"/>
    </row>
    <row r="132" spans="1:14" ht="31.5">
      <c r="A132" s="2" t="s">
        <v>59</v>
      </c>
      <c r="B132" s="37">
        <f>SUM(C132:N132)</f>
        <v>9257772</v>
      </c>
      <c r="C132" s="13">
        <v>771481</v>
      </c>
      <c r="D132" s="13">
        <v>771481</v>
      </c>
      <c r="E132" s="13">
        <v>771481</v>
      </c>
      <c r="F132" s="13">
        <v>771481</v>
      </c>
      <c r="G132" s="13">
        <v>771481</v>
      </c>
      <c r="H132" s="13">
        <v>771481</v>
      </c>
      <c r="I132" s="13">
        <v>771481</v>
      </c>
      <c r="J132" s="13">
        <v>771481</v>
      </c>
      <c r="K132" s="13">
        <v>771481</v>
      </c>
      <c r="L132" s="13">
        <v>771481</v>
      </c>
      <c r="M132" s="13">
        <v>771481</v>
      </c>
      <c r="N132" s="13">
        <v>771481</v>
      </c>
    </row>
    <row r="133" spans="1:14" ht="21">
      <c r="A133" s="3" t="s">
        <v>126</v>
      </c>
      <c r="B133" s="44">
        <f aca="true" t="shared" si="37" ref="B133:N133">+B134+B135+B136+B137+B138</f>
        <v>0</v>
      </c>
      <c r="C133" s="4">
        <f t="shared" si="37"/>
        <v>0</v>
      </c>
      <c r="D133" s="4">
        <f t="shared" si="37"/>
        <v>0</v>
      </c>
      <c r="E133" s="4">
        <f t="shared" si="37"/>
        <v>0</v>
      </c>
      <c r="F133" s="4">
        <f t="shared" si="37"/>
        <v>0</v>
      </c>
      <c r="G133" s="4">
        <f t="shared" si="37"/>
        <v>0</v>
      </c>
      <c r="H133" s="4">
        <f t="shared" si="37"/>
        <v>0</v>
      </c>
      <c r="I133" s="4">
        <f t="shared" si="37"/>
        <v>0</v>
      </c>
      <c r="J133" s="4">
        <f t="shared" si="37"/>
        <v>0</v>
      </c>
      <c r="K133" s="4">
        <f t="shared" si="37"/>
        <v>0</v>
      </c>
      <c r="L133" s="4">
        <f t="shared" si="37"/>
        <v>0</v>
      </c>
      <c r="M133" s="4">
        <f t="shared" si="37"/>
        <v>0</v>
      </c>
      <c r="N133" s="4">
        <f t="shared" si="37"/>
        <v>0</v>
      </c>
    </row>
    <row r="134" spans="1:14" ht="21">
      <c r="A134" s="3" t="s">
        <v>60</v>
      </c>
      <c r="B134" s="44">
        <v>0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4"/>
    </row>
    <row r="135" spans="1:14" ht="31.5">
      <c r="A135" s="3" t="s">
        <v>61</v>
      </c>
      <c r="B135" s="4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ht="21">
      <c r="A136" s="3" t="s">
        <v>62</v>
      </c>
      <c r="B136" s="44">
        <f>C136+D136+E136+F136+G136+H136+I136+J136+K136+L136+M136+N136</f>
        <v>0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31.5">
      <c r="A137" s="3" t="s">
        <v>63</v>
      </c>
      <c r="B137" s="44">
        <f>C137+D137+E137+F137+G137+H137+I137+J137+K137+L137+M137+N137</f>
        <v>0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21">
      <c r="A138" s="3" t="s">
        <v>64</v>
      </c>
      <c r="B138" s="44">
        <v>0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31.5">
      <c r="A139" s="3" t="s">
        <v>127</v>
      </c>
      <c r="B139" s="44">
        <f aca="true" t="shared" si="38" ref="B139:N139">SUM(B140:B141)</f>
        <v>389800.99999999994</v>
      </c>
      <c r="C139" s="4">
        <f t="shared" si="38"/>
        <v>32483.49</v>
      </c>
      <c r="D139" s="4">
        <f t="shared" si="38"/>
        <v>32483.41</v>
      </c>
      <c r="E139" s="4">
        <f t="shared" si="38"/>
        <v>32483.41</v>
      </c>
      <c r="F139" s="4">
        <f t="shared" si="38"/>
        <v>32483.41</v>
      </c>
      <c r="G139" s="4">
        <f t="shared" si="38"/>
        <v>32483.41</v>
      </c>
      <c r="H139" s="4">
        <f t="shared" si="38"/>
        <v>32483.41</v>
      </c>
      <c r="I139" s="4">
        <f t="shared" si="38"/>
        <v>32483.41</v>
      </c>
      <c r="J139" s="4">
        <f t="shared" si="38"/>
        <v>32483.41</v>
      </c>
      <c r="K139" s="4">
        <f t="shared" si="38"/>
        <v>32483.41</v>
      </c>
      <c r="L139" s="4">
        <f t="shared" si="38"/>
        <v>32483.41</v>
      </c>
      <c r="M139" s="4">
        <f t="shared" si="38"/>
        <v>32483.41</v>
      </c>
      <c r="N139" s="4">
        <f t="shared" si="38"/>
        <v>32483.41</v>
      </c>
    </row>
    <row r="140" spans="1:14" ht="21">
      <c r="A140" s="2" t="s">
        <v>53</v>
      </c>
      <c r="B140" s="37">
        <f>SUM(C140:N140)</f>
        <v>329254.99999999994</v>
      </c>
      <c r="C140" s="13">
        <v>27437.99</v>
      </c>
      <c r="D140" s="13">
        <v>27437.91</v>
      </c>
      <c r="E140" s="13">
        <v>27437.91</v>
      </c>
      <c r="F140" s="13">
        <v>27437.91</v>
      </c>
      <c r="G140" s="13">
        <v>27437.91</v>
      </c>
      <c r="H140" s="13">
        <v>27437.91</v>
      </c>
      <c r="I140" s="13">
        <v>27437.91</v>
      </c>
      <c r="J140" s="13">
        <v>27437.91</v>
      </c>
      <c r="K140" s="13">
        <v>27437.91</v>
      </c>
      <c r="L140" s="13">
        <v>27437.91</v>
      </c>
      <c r="M140" s="13">
        <v>27437.91</v>
      </c>
      <c r="N140" s="13">
        <v>27437.91</v>
      </c>
    </row>
    <row r="141" spans="1:14" ht="21">
      <c r="A141" s="2" t="s">
        <v>132</v>
      </c>
      <c r="B141" s="37">
        <f>SUM(C141:N141)</f>
        <v>60546</v>
      </c>
      <c r="C141" s="13">
        <v>5045.5</v>
      </c>
      <c r="D141" s="13">
        <v>5045.5</v>
      </c>
      <c r="E141" s="13">
        <v>5045.5</v>
      </c>
      <c r="F141" s="13">
        <v>5045.5</v>
      </c>
      <c r="G141" s="13">
        <v>5045.5</v>
      </c>
      <c r="H141" s="13">
        <v>5045.5</v>
      </c>
      <c r="I141" s="13">
        <v>5045.5</v>
      </c>
      <c r="J141" s="13">
        <v>5045.5</v>
      </c>
      <c r="K141" s="13">
        <v>5045.5</v>
      </c>
      <c r="L141" s="13">
        <v>5045.5</v>
      </c>
      <c r="M141" s="13">
        <v>5045.5</v>
      </c>
      <c r="N141" s="13">
        <v>5045.5</v>
      </c>
    </row>
    <row r="142" spans="1:14" ht="12.75">
      <c r="A142" s="3" t="s">
        <v>133</v>
      </c>
      <c r="B142" s="4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5">
        <v>0</v>
      </c>
    </row>
    <row r="143" spans="1:14" ht="12.75">
      <c r="A143" s="31"/>
      <c r="B143" s="48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75">
      <c r="A144" s="31"/>
      <c r="B144" s="48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75">
      <c r="A145" s="31"/>
      <c r="B145" s="48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31"/>
      <c r="B146" s="48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51" ht="12.75">
      <c r="B151" s="49"/>
    </row>
    <row r="152" ht="12.75">
      <c r="B152" s="49"/>
    </row>
    <row r="157" ht="12.75">
      <c r="B157" s="50"/>
    </row>
  </sheetData>
  <sheetProtection/>
  <mergeCells count="2">
    <mergeCell ref="A3:N3"/>
    <mergeCell ref="A4:N4"/>
  </mergeCells>
  <printOptions horizontalCentered="1" verticalCentered="1"/>
  <pageMargins left="0.31496062992125984" right="0.3937007874015748" top="0.3937007874015748" bottom="0.3937007874015748" header="0" footer="0"/>
  <pageSetup fitToHeight="3"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CONTADURIA MAYOR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Jorge_L</dc:creator>
  <cp:keywords/>
  <dc:description/>
  <cp:lastModifiedBy>yareli isabel fernandez vazquez</cp:lastModifiedBy>
  <cp:lastPrinted>2024-01-16T19:38:44Z</cp:lastPrinted>
  <dcterms:created xsi:type="dcterms:W3CDTF">2001-06-29T17:31:23Z</dcterms:created>
  <dcterms:modified xsi:type="dcterms:W3CDTF">2024-01-16T19:38:47Z</dcterms:modified>
  <cp:category/>
  <cp:version/>
  <cp:contentType/>
  <cp:contentStatus/>
</cp:coreProperties>
</file>