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https://d.docs.live.net/5ae9e79f406f98b7/Documentos/Agua Blanca 2020-2024/2023/CONAC/2do trimestre 2023/"/>
    </mc:Choice>
  </mc:AlternateContent>
  <xr:revisionPtr revIDLastSave="361" documentId="14_{60024489-0CA1-40AA-89FB-64A513FBE8B0}" xr6:coauthVersionLast="47" xr6:coauthVersionMax="47" xr10:uidLastSave="{5756DF70-988D-4413-AB26-DA434B64D55F}"/>
  <bookViews>
    <workbookView xWindow="-120" yWindow="-120" windowWidth="20730" windowHeight="11040" firstSheet="16" activeTab="16" xr2:uid="{00000000-000D-0000-FFFF-FFFF00000000}"/>
  </bookViews>
  <sheets>
    <sheet name=" MR-10 ABRIL" sheetId="3" state="hidden" r:id="rId1"/>
    <sheet name=" MR-10 MAYO" sheetId="6" state="hidden" r:id="rId2"/>
    <sheet name=" MR-10 JUNIO" sheetId="7" state="hidden" r:id="rId3"/>
    <sheet name="MR-10 FEBRERO" sheetId="4" state="hidden" r:id="rId4"/>
    <sheet name="MR-10 MARZO" sheetId="5" state="hidden" r:id="rId5"/>
    <sheet name=" MR-10 JULIO" sheetId="9" state="hidden" r:id="rId6"/>
    <sheet name=" MR-10 AGOSTO" sheetId="10" state="hidden" r:id="rId7"/>
    <sheet name=" MR-10 SEPTIEMBRE (2)" sheetId="12" state="hidden" r:id="rId8"/>
    <sheet name=" MR-09 ENERO" sheetId="13" state="hidden" r:id="rId9"/>
    <sheet name="Hoja1" sheetId="8" state="hidden" r:id="rId10"/>
    <sheet name=" MR-09 FEBRERO" sheetId="18" state="hidden" r:id="rId11"/>
    <sheet name=" MR-09 MARZO" sheetId="19" state="hidden" r:id="rId12"/>
    <sheet name=" MR-10 NOVIEMBRE" sheetId="15" state="hidden" r:id="rId13"/>
    <sheet name=" MR-10 DICIEMBRE" sheetId="16" state="hidden" r:id="rId14"/>
    <sheet name=" MR-10 DICIEMBRE (2)" sheetId="17" state="hidden" r:id="rId15"/>
    <sheet name="Hoja2" sheetId="14" state="hidden" r:id="rId16"/>
    <sheet name="ABRIL-JUNIO" sheetId="50" r:id="rId17"/>
  </sheets>
  <definedNames>
    <definedName name="_xlnm._FilterDatabase" localSheetId="16" hidden="1">'ABRIL-JUNIO'!$A$9:$H$650</definedName>
    <definedName name="Print_Area" localSheetId="8">' MR-09 ENERO'!$A$1:$I$40</definedName>
    <definedName name="Print_Area" localSheetId="10">' MR-09 FEBRERO'!$A$1:$I$57</definedName>
    <definedName name="Print_Area" localSheetId="11">' MR-09 MARZO'!$A$1:$I$66</definedName>
    <definedName name="Print_Area" localSheetId="0">' MR-10 ABRIL'!$A$1:$I$90</definedName>
    <definedName name="Print_Area" localSheetId="6">' MR-10 AGOSTO'!$A$1:$I$95</definedName>
    <definedName name="Print_Area" localSheetId="13">' MR-10 DICIEMBRE'!$A$1:$I$343</definedName>
    <definedName name="Print_Area" localSheetId="14">' MR-10 DICIEMBRE (2)'!$A$1:$I$160</definedName>
    <definedName name="Print_Area" localSheetId="5">' MR-10 JULIO'!$A$1:$I$224</definedName>
    <definedName name="Print_Area" localSheetId="2">' MR-10 JUNIO'!$A$1:$I$98</definedName>
    <definedName name="Print_Area" localSheetId="1">' MR-10 MAYO'!$A$1:$I$102</definedName>
    <definedName name="Print_Area" localSheetId="12">' MR-10 NOVIEMBRE'!$A$1:$I$174</definedName>
    <definedName name="Print_Area" localSheetId="7">' MR-10 SEPTIEMBRE (2)'!$A$1:$I$396</definedName>
    <definedName name="Print_Area" localSheetId="16">'ABRIL-JUNIO'!$A$1:$H$195</definedName>
    <definedName name="Print_Area" localSheetId="3">'MR-10 FEBRERO'!$A$1:$I$51</definedName>
    <definedName name="Print_Area" localSheetId="4">'MR-10 MARZO'!$A$1:$I$57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7" i="17" l="1"/>
  <c r="H136" i="17"/>
  <c r="H135" i="17"/>
  <c r="H134" i="17"/>
  <c r="H133" i="17"/>
  <c r="H132" i="17"/>
  <c r="H131" i="17"/>
  <c r="H130" i="17"/>
  <c r="H129" i="17"/>
  <c r="H128" i="17"/>
  <c r="H127" i="17"/>
  <c r="H126" i="17"/>
  <c r="H125" i="17"/>
  <c r="H124" i="17"/>
  <c r="H122" i="17"/>
  <c r="H121" i="17"/>
  <c r="H120" i="17"/>
  <c r="H119" i="17"/>
  <c r="H118" i="17"/>
  <c r="H117" i="17"/>
  <c r="H116" i="17"/>
  <c r="H115" i="17"/>
  <c r="H114" i="17"/>
  <c r="H113" i="17"/>
  <c r="H112" i="17"/>
  <c r="H111" i="17"/>
  <c r="H110" i="17"/>
  <c r="H109" i="17"/>
  <c r="H108" i="17"/>
  <c r="H107" i="17"/>
  <c r="H145" i="17" s="1"/>
  <c r="H148" i="17" s="1"/>
  <c r="H330" i="16"/>
  <c r="H324" i="16"/>
  <c r="H187" i="16"/>
  <c r="H186" i="16"/>
  <c r="H185" i="16"/>
  <c r="H184" i="16"/>
  <c r="H183" i="16"/>
  <c r="H182" i="16"/>
  <c r="H181" i="16"/>
  <c r="H180" i="16"/>
  <c r="H179" i="16"/>
  <c r="H178" i="16"/>
  <c r="H177" i="16"/>
  <c r="H176" i="16"/>
  <c r="H175" i="16"/>
  <c r="H174" i="16"/>
  <c r="H173" i="16"/>
  <c r="H91" i="16"/>
  <c r="H90" i="16"/>
  <c r="H89"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11" i="16"/>
  <c r="H10" i="16"/>
  <c r="H161" i="15"/>
  <c r="H97" i="15"/>
  <c r="H96" i="15"/>
  <c r="H95" i="15"/>
  <c r="H94" i="15"/>
  <c r="H93" i="15"/>
  <c r="H92" i="15"/>
  <c r="H91" i="15"/>
  <c r="H90" i="15"/>
  <c r="H89" i="15"/>
  <c r="H88" i="15"/>
  <c r="H87" i="15"/>
  <c r="H86" i="15"/>
  <c r="H85" i="15"/>
  <c r="H84" i="15"/>
  <c r="H83" i="15"/>
  <c r="H82" i="15"/>
  <c r="H81" i="15"/>
  <c r="H80" i="15"/>
  <c r="H79" i="15"/>
  <c r="H78" i="15"/>
  <c r="H77" i="15"/>
  <c r="H76" i="15"/>
  <c r="H60" i="15"/>
  <c r="H59" i="15"/>
  <c r="H58" i="15"/>
  <c r="H57" i="15"/>
  <c r="H56" i="15"/>
  <c r="H55" i="15"/>
  <c r="H54" i="15"/>
  <c r="H53" i="15"/>
  <c r="H14" i="15"/>
  <c r="H11" i="15"/>
  <c r="H53" i="19"/>
  <c r="M47" i="19"/>
  <c r="M46" i="19"/>
  <c r="H46" i="19"/>
  <c r="M45" i="19"/>
  <c r="H45" i="19" s="1"/>
  <c r="M44" i="19"/>
  <c r="L44" i="19"/>
  <c r="H44" i="19"/>
  <c r="M43" i="19"/>
  <c r="H43" i="19" s="1"/>
  <c r="H14" i="19"/>
  <c r="H9" i="19"/>
  <c r="H44" i="18"/>
  <c r="H41" i="18"/>
  <c r="H21" i="18"/>
  <c r="H17" i="18"/>
  <c r="H13" i="18"/>
  <c r="H45" i="18" s="1"/>
  <c r="H27" i="13"/>
  <c r="H21" i="13"/>
  <c r="H16" i="13"/>
  <c r="H13" i="13"/>
  <c r="H28" i="13" s="1"/>
  <c r="H383" i="12"/>
  <c r="H377" i="12"/>
  <c r="H186" i="12"/>
  <c r="H183" i="12"/>
  <c r="H384" i="12" s="1"/>
  <c r="H82" i="10"/>
  <c r="H76" i="10"/>
  <c r="H37" i="10"/>
  <c r="H34" i="10"/>
  <c r="H83" i="10" s="1"/>
  <c r="H211" i="9"/>
  <c r="H205" i="9"/>
  <c r="H38" i="9"/>
  <c r="H35" i="9"/>
  <c r="H212" i="9" s="1"/>
  <c r="H46" i="5"/>
  <c r="H9" i="5"/>
  <c r="H47" i="5" s="1"/>
  <c r="H39" i="4"/>
  <c r="H40" i="4" s="1"/>
  <c r="H10" i="4"/>
  <c r="H87" i="7"/>
  <c r="H9" i="7"/>
  <c r="H88" i="7" s="1"/>
  <c r="H91" i="6"/>
  <c r="H9" i="6"/>
  <c r="H12" i="3"/>
  <c r="H79" i="3" s="1"/>
  <c r="H80" i="3" s="1"/>
  <c r="H9" i="3"/>
  <c r="H92" i="6" l="1"/>
  <c r="H155" i="15"/>
  <c r="H162" i="15" s="1"/>
  <c r="H54" i="19"/>
  <c r="H50" i="19"/>
  <c r="H189" i="16"/>
  <c r="H83" i="16"/>
  <c r="H331" i="16" s="1"/>
</calcChain>
</file>

<file path=xl/sharedStrings.xml><?xml version="1.0" encoding="utf-8"?>
<sst xmlns="http://schemas.openxmlformats.org/spreadsheetml/2006/main" count="14418" uniqueCount="3186">
  <si>
    <t>ELABORÓ:</t>
  </si>
  <si>
    <t>REVISÓ Y AUTORIZÓ:</t>
  </si>
  <si>
    <t>REVISÓ:</t>
  </si>
  <si>
    <t>C. LEONARDO SOTO ROMERO</t>
  </si>
  <si>
    <t>C. ADAN SOLIS MORENO</t>
  </si>
  <si>
    <t>C. ISIDRO LÓPEZ LIRA</t>
  </si>
  <si>
    <t>NÚM DE PÓLIZA/REGISTRO</t>
  </si>
  <si>
    <t>NÚM DE IDENTIFICACIÓN TRANSFERENCIA O SUBSIDIO</t>
  </si>
  <si>
    <t>INSTITUCIÓN Y CUENTA BANCARIA AFECTADA</t>
  </si>
  <si>
    <t>FONDO</t>
  </si>
  <si>
    <t>CONCEPTO DEL GASTO</t>
  </si>
  <si>
    <t>NOMBRE DE LA INSTITUCIÓN O BENEFICIARIO</t>
  </si>
  <si>
    <t>CURP Y/O RFC DEL BENEFICIARIO</t>
  </si>
  <si>
    <t>IMPORTE OTORGADO</t>
  </si>
  <si>
    <t>ACTIVIDAD PREPONDERANTE</t>
  </si>
  <si>
    <t>total fondo 1</t>
  </si>
  <si>
    <t>total fondo 2</t>
  </si>
  <si>
    <t>Formato :   MR-10</t>
  </si>
  <si>
    <t>MUNICIPIO DE: AGUA BLANCA DE ITURBIDE, HGO.</t>
  </si>
  <si>
    <t xml:space="preserve">                     REGISTRO DE APOYOS, SUBSIDIOS Y TRANSFERENCIAS</t>
  </si>
  <si>
    <t>MEDICAMENTO</t>
  </si>
  <si>
    <t>FONDO DE FOMENTO MUNICIPAL</t>
  </si>
  <si>
    <t>INSTITUCIONES DE ENSEÑANZA EDUCATIVA</t>
  </si>
  <si>
    <t>COMBUSTIBLE</t>
  </si>
  <si>
    <t>COMITÉ ESTATAL DE FOMENTO Y PROTECCIÓN PECUARIA  DEL ESTADO DE HIDALGO, A.C.</t>
  </si>
  <si>
    <t>SERVICIOS PROFESIONALES EN SANIDAD ANIMAL E INOCUIDAD AGROALIMENTARIA DE A FAVOR DE LOS PRODUCTORES HIDALGUENSES</t>
  </si>
  <si>
    <t>ESTUDIOS DE LABORATORIO</t>
  </si>
  <si>
    <t>BOLETOS DE AUTOBUS</t>
  </si>
  <si>
    <t>PATRICIA RODRIGUEZ LEON</t>
  </si>
  <si>
    <t>ROLP750212MHGDNT04</t>
  </si>
  <si>
    <t>SANTA HERNANDEZ ESPAÑA</t>
  </si>
  <si>
    <t>ELECTRODOMESTICO  (LICUADORA)</t>
  </si>
  <si>
    <t>GOTV800427MHGNRR06</t>
  </si>
  <si>
    <t>APOYO A PERSONA DE ESCASOS RECURSOS</t>
  </si>
  <si>
    <t>APOYO A INSTITUCIONES EDUCATIVAS</t>
  </si>
  <si>
    <t>JUSTINA PACHECO MARTINEZ</t>
  </si>
  <si>
    <t>PAMJ590101MHGCRS08</t>
  </si>
  <si>
    <t>BANAMEX /7199401</t>
  </si>
  <si>
    <t>4In</t>
  </si>
  <si>
    <t>4 In</t>
  </si>
  <si>
    <t>CUOTAS ALIMENTICIAS</t>
  </si>
  <si>
    <t>CENTRO DE READAPTACIÓN SOCIAL</t>
  </si>
  <si>
    <t>CUOTAS ALIMENTICIAS A INTERNOS</t>
  </si>
  <si>
    <t>AYUDA AL HOSPITAL DEL NIÑO DIF</t>
  </si>
  <si>
    <t>AYUDA A LA DEFENSA DEL MENOR</t>
  </si>
  <si>
    <t>AYUDA AL CRIH</t>
  </si>
  <si>
    <t xml:space="preserve">FONDO GENERAL DE PARTICIPACIONES </t>
  </si>
  <si>
    <t>BANAMEX / 5057995</t>
  </si>
  <si>
    <t>HOSPITAL DEL NIÑO DIF</t>
  </si>
  <si>
    <t xml:space="preserve"> DEFENSA DEL MENOR</t>
  </si>
  <si>
    <t>CENTRO DE REHABILITACIÓN  INTEGRAL DE HIDALGO</t>
  </si>
  <si>
    <t>FEBRERO</t>
  </si>
  <si>
    <t>10 Ff</t>
  </si>
  <si>
    <t>ANASTACIA MORENO ESCOBEDO</t>
  </si>
  <si>
    <t>MOEA780415MHGRSN08</t>
  </si>
  <si>
    <t>OSMAIRA ISABEL BELLO GARCIA</t>
  </si>
  <si>
    <t>BEGO921024MGRLRS04</t>
  </si>
  <si>
    <t>MONICA MIRANDA MARTINEZ</t>
  </si>
  <si>
    <t>MIMM770817MDFRRN08</t>
  </si>
  <si>
    <t>RICARDO MUNGUIA BONILLA</t>
  </si>
  <si>
    <t>MUBR380207HHGNNC06</t>
  </si>
  <si>
    <t>VICTOR AMARO SALINAS</t>
  </si>
  <si>
    <t>AASV800224HVZMLC02</t>
  </si>
  <si>
    <t>CLAUDIA MORALES ROMO</t>
  </si>
  <si>
    <t>FÓRMLA LÁCTEA</t>
  </si>
  <si>
    <t>ALEJO ARIAS GUERRERO</t>
  </si>
  <si>
    <t>CELERINO HERNANDEZ AGULAR</t>
  </si>
  <si>
    <t>MARIA REMEDIOS CABRERA ORTIZ</t>
  </si>
  <si>
    <t>CAOR830822MHGBRM03</t>
  </si>
  <si>
    <t>FELIPA MARTÍNEZ GARCÍA</t>
  </si>
  <si>
    <t>MAGF760205MHGRRL04</t>
  </si>
  <si>
    <t>MULETAS</t>
  </si>
  <si>
    <t>PATRICIA RODRÍGUEZ LEON</t>
  </si>
  <si>
    <t>MARIA DOMINGA CHAVEZ ESTEFES</t>
  </si>
  <si>
    <t>CAED700304MHGHSM00</t>
  </si>
  <si>
    <t>ROSA MONTES GOMEZ</t>
  </si>
  <si>
    <t>PAZ PAREDES ESTEVEZ</t>
  </si>
  <si>
    <t>PAEP710124MDFRSZ09</t>
  </si>
  <si>
    <t>MINERVA SANTOS ROMERO</t>
  </si>
  <si>
    <t>SARM670615MVZNMN06</t>
  </si>
  <si>
    <t>9 Ff</t>
  </si>
  <si>
    <t>SILVINA SANCHEZ  MONTIEL</t>
  </si>
  <si>
    <t>SAMS410914MHGNNL06</t>
  </si>
  <si>
    <t>RODRIGUEZ HERNANDEZ ROSALIA</t>
  </si>
  <si>
    <t>ROHR720820MVZDRS07</t>
  </si>
  <si>
    <t>MORENO JARDINEZ PASCUALA</t>
  </si>
  <si>
    <t>MOJP700329MHGRRS03</t>
  </si>
  <si>
    <t>7 Ff</t>
  </si>
  <si>
    <t>APOYO A PROGRAMAS DE SALUD</t>
  </si>
  <si>
    <t>APOYO A ORGANISMOS SOCIALES Y GUBERNAMENTALES</t>
  </si>
  <si>
    <t>COMISION ESTATAL DE AGUA Y ALCANTARILLADO</t>
  </si>
  <si>
    <t>CEA991230N76</t>
  </si>
  <si>
    <t xml:space="preserve">CUOTA MENSUAL </t>
  </si>
  <si>
    <t>TOTAL</t>
  </si>
  <si>
    <t>MARZO</t>
  </si>
  <si>
    <t>14 Ff</t>
  </si>
  <si>
    <t>RENTA DE SILLAS</t>
  </si>
  <si>
    <t xml:space="preserve">ESCUELA  SECUENDARIA TÉCNICA NO. 32 </t>
  </si>
  <si>
    <t>CCT13DST0032E</t>
  </si>
  <si>
    <t>15 Ff</t>
  </si>
  <si>
    <t>18 Ff</t>
  </si>
  <si>
    <t>ESTANCIA INFANTIL "MI MUNDO PEQUEÑO"</t>
  </si>
  <si>
    <t>17 Ff</t>
  </si>
  <si>
    <t>APOYO A COMUNIDADES</t>
  </si>
  <si>
    <t>CURSO DE BORDADO</t>
  </si>
  <si>
    <t>13 Ff</t>
  </si>
  <si>
    <t>FÓRMULA LÁCTEA</t>
  </si>
  <si>
    <t>CARMEN MALDONADO MARTÍNEZ</t>
  </si>
  <si>
    <t>MAMC431124MHGLRR06</t>
  </si>
  <si>
    <t>CAGL401018HHGNC09</t>
  </si>
  <si>
    <t>ALMA ROSA PACHECO ESTEFES</t>
  </si>
  <si>
    <t>PAEA880811MHGCSL05</t>
  </si>
  <si>
    <t>MANUELA SALINAS MARTÍNEZ</t>
  </si>
  <si>
    <t>MARIA ANTONIETA GUZMAN GONZÁLEZ</t>
  </si>
  <si>
    <t>GUGA940902MHGZNN02</t>
  </si>
  <si>
    <t>VERÓNICA GONZÁLEZ TRJO</t>
  </si>
  <si>
    <t>MARIA DE LOS ANGELES SOTO TELLEZ</t>
  </si>
  <si>
    <t>SOTA890207MHGTLN05</t>
  </si>
  <si>
    <t>16 Ff</t>
  </si>
  <si>
    <t>MORG720904MHGNMS03</t>
  </si>
  <si>
    <t>BAHL740916MHGRRC03</t>
  </si>
  <si>
    <t>LUCIA BARRON HERNÁNDEZ</t>
  </si>
  <si>
    <t>ANTONIO OLIVER GUTIERREZ</t>
  </si>
  <si>
    <t>OIGA410821HHGLTN06</t>
  </si>
  <si>
    <t>MARCELINA ARIAS  MARQUEZ</t>
  </si>
  <si>
    <t>AIMM840426MPLRRR00</t>
  </si>
  <si>
    <t>MARGARITA MENDOZA MARTÍNEZ</t>
  </si>
  <si>
    <t>MEMM850110MHGNRR04</t>
  </si>
  <si>
    <t>MEDICAMENTI / ESTUDIOS</t>
  </si>
  <si>
    <t>MOEG660913MHGRSL07</t>
  </si>
  <si>
    <t>REYNA MONTES CRUZ</t>
  </si>
  <si>
    <t>MOCR640515MHGNRY08</t>
  </si>
  <si>
    <t>GASOLINA</t>
  </si>
  <si>
    <t>LUIS SOTO GOMEZ</t>
  </si>
  <si>
    <t>SOGL531009HHGTMS04</t>
  </si>
  <si>
    <t>CIRUGIA</t>
  </si>
  <si>
    <t>AIMT670906MHGRLM03</t>
  </si>
  <si>
    <t>TOMASA ARIAS MALDONADO</t>
  </si>
  <si>
    <t>PASCUALA MORNO JARDINEZ</t>
  </si>
  <si>
    <t>MEDICAMENTO / MATERIAL DE CURACIÓN</t>
  </si>
  <si>
    <t>MARIA DEL CRMEN FLORES HERNANDEZ</t>
  </si>
  <si>
    <t>PASAPORTE</t>
  </si>
  <si>
    <t>FOFC860714MHGLRR00</t>
  </si>
  <si>
    <t>GUILLERMINA SUSANA MOR3NO ESPAÑA</t>
  </si>
  <si>
    <t>TESORERO MUNICIPAL</t>
  </si>
  <si>
    <t>PRESIDENTE MUNICIPAL</t>
  </si>
  <si>
    <t>SÍNDICO PROCURADOR</t>
  </si>
  <si>
    <t>EJIDO CUBES, MUNICIPIO DE AGUA BLANCA DE ITURBIDE, HGO.</t>
  </si>
  <si>
    <t>BACHILELRATO DEL ESTADO DE HIDALGO PLANTEL AGUA BLANCA</t>
  </si>
  <si>
    <t>13EBH0011W</t>
  </si>
  <si>
    <t>TRASLADO DE ALUMNOS</t>
  </si>
  <si>
    <t xml:space="preserve">LENTES </t>
  </si>
  <si>
    <t>PLAYERAS</t>
  </si>
  <si>
    <t>EJIDO CALABAZAS, MUNICIPIO DE AGUA BLANCA DE ITURBIDE, HGO.</t>
  </si>
  <si>
    <t>MATILDE PEÑUELAS CASTRO</t>
  </si>
  <si>
    <t>PECM670314MSLXST07</t>
  </si>
  <si>
    <t>HEES760922MHGRSN09</t>
  </si>
  <si>
    <t>18 Te</t>
  </si>
  <si>
    <t>4 Te</t>
  </si>
  <si>
    <t>Total fondo 1</t>
  </si>
  <si>
    <t>Total fondo 2</t>
  </si>
  <si>
    <t>Te 18</t>
  </si>
  <si>
    <t>Te 17</t>
  </si>
  <si>
    <t>Te 72</t>
  </si>
  <si>
    <t>Te 73</t>
  </si>
  <si>
    <t>CUHV710810MHGRRR09</t>
  </si>
  <si>
    <t>VERÓNICA CRUZ HERNANDEZ</t>
  </si>
  <si>
    <t>ABRIL</t>
  </si>
  <si>
    <t>55 Ff</t>
  </si>
  <si>
    <t>APOYO A LA EDUCACION</t>
  </si>
  <si>
    <t>TELESECUNDARIA 675 DE PLAN GRANDE</t>
  </si>
  <si>
    <t>C.C.T.13DTV0675K</t>
  </si>
  <si>
    <t>53 Ff</t>
  </si>
  <si>
    <t>52 Ff</t>
  </si>
  <si>
    <t>51 Ff</t>
  </si>
  <si>
    <t>50 Ff</t>
  </si>
  <si>
    <t>49 Ff</t>
  </si>
  <si>
    <t>48 Ff</t>
  </si>
  <si>
    <t>47 Ff</t>
  </si>
  <si>
    <t>46 Ff</t>
  </si>
  <si>
    <t>44 Ff</t>
  </si>
  <si>
    <t>APOYO A LA UNIDAD COORDINADORA DE EDUCACION INICIALCORRESPONDIENTE AL MES  DE ENERO Y FEBRERO 2014</t>
  </si>
  <si>
    <t>APOYO A LA TELESECUENDARIA  675 DE PLAN GRANDE CORRESPONDIENTE AL MES DE ENERO Y FEBRERO 2014</t>
  </si>
  <si>
    <t>APOYO A LA DELEGACION SINDICAL DII145 CORRESPONDIENTE AL MES DE ENERO Y FEBRERO 2014</t>
  </si>
  <si>
    <t>LA UNIDAD COORDINADORA DE EDUCACION INICIAL  DE LA ZONA 31</t>
  </si>
  <si>
    <t>DELEGACION SINDICAL DE TELESECUNDARIAS  DII145</t>
  </si>
  <si>
    <t>APOYO AL BACHILLERATO PLANTEL AGUA BLANCA CORRESPONDIENTE AL MES DE ENRO Y FEBRERO 2014</t>
  </si>
  <si>
    <t xml:space="preserve">BACHILLERATO PLANTEL AGUA BLANCA </t>
  </si>
  <si>
    <t>C.C.T.13EBH0011W</t>
  </si>
  <si>
    <t>ESCUELA PRIMARIA BELIZARIO DOMINGUEZ</t>
  </si>
  <si>
    <t>C.C.T.13DPR0070W</t>
  </si>
  <si>
    <t>APOYO A LA PREPARATORIA ABIERTA DE AGUA BLANCA DE ITURBIDE</t>
  </si>
  <si>
    <t xml:space="preserve">PREPARATORIA ABIERTA </t>
  </si>
  <si>
    <t>IHEMSYS/DEMS/PA/019/2012</t>
  </si>
  <si>
    <t>APOYO ALA ESCUELA PRIMARIA BELIZARIO DOMINGUEZ DE CHICHICAXTLE CORRESPONDIENTE AL MES DE ENERO Y FEBRERO 2014</t>
  </si>
  <si>
    <t>ESCUELA PRIMARIA ALVARO OBREGON</t>
  </si>
  <si>
    <t>C.C.T.13DPR20301</t>
  </si>
  <si>
    <t>APOYO AL JARDIN DE NIÑOS  CARMEN SERDAN CORRESPONDIENTE AL MES DE ENERO Y FEBRERO 2014</t>
  </si>
  <si>
    <t xml:space="preserve">JARDIN DE NIÑOS  CARMEN SERDAN </t>
  </si>
  <si>
    <t>C.C.T.13DJN008C</t>
  </si>
  <si>
    <t>APOYO A LA ESCUELA PRIMARIA ADOLFO LOPEZ MATEOS CORRESPONDIENTE AL MES DE ENERO Y FEBRERO 2014</t>
  </si>
  <si>
    <t xml:space="preserve">ESCUELA PRIMARIA ADOLFO LOPEZ MATEOS </t>
  </si>
  <si>
    <t>C.C.T.13DPR1792H</t>
  </si>
  <si>
    <t>APOYOA A ORGANISMOS SOCIALES Y GUBERNAMENTALES</t>
  </si>
  <si>
    <t>DISTRITO DE TENANGO DE DORIA</t>
  </si>
  <si>
    <t>APOYO AL MEDICO LEGISTA DE L DISTRITO DE TENANGO DE DORIA, CORRESPONDIENTE AL MES DEENERO, FEBRERO, MARZO Y ABRIL 2014</t>
  </si>
  <si>
    <t>43 Ff</t>
  </si>
  <si>
    <t>41 Ff</t>
  </si>
  <si>
    <t>40 Ff</t>
  </si>
  <si>
    <t>39 Ff</t>
  </si>
  <si>
    <t>38 Ff</t>
  </si>
  <si>
    <t>37 Ff</t>
  </si>
  <si>
    <t>APOYO A LA SECUNDARIA TECNICA. 32 CORRESPONDIENTE AL MES DE ENERO Y FEBRERO 2014</t>
  </si>
  <si>
    <t>SECUNDARIA TECNICA NO. 32</t>
  </si>
  <si>
    <t>42Ff</t>
  </si>
  <si>
    <t>APOYO A LA ESCUELA PRIMARIA BENITO JUAREZ CORRESPONDIENTE AL MES DE ENERO Y FEBRERO 2014</t>
  </si>
  <si>
    <t>ESCUELA PRIMARIA BENITO JUAREZ</t>
  </si>
  <si>
    <t>C.C.T.13DPR1419B</t>
  </si>
  <si>
    <t>APOYO A LA ESCUELA TELESECUNDARIA 468 CORRESPONDIENTE AL MES DE ENERO Y FEBRERO 2014</t>
  </si>
  <si>
    <t xml:space="preserve"> ESCUELA TELESECUNDARIA 468 </t>
  </si>
  <si>
    <t>C.C.T.13DTV0489P</t>
  </si>
  <si>
    <t>APOYO A LA ESCUELA PRIMARIA CORREGIDORA DE QUERETARO CORRESPONDIENTE AL MES DE ENERO Y FEBRERO 2014</t>
  </si>
  <si>
    <t xml:space="preserve">APOYO A LA ESCUELA PRIMARIA CORREGIDORA DE QUERETARO </t>
  </si>
  <si>
    <t>36 Ff</t>
  </si>
  <si>
    <t>APOYO A LA ESCUELA PRIMARIA FRANCISCO SARABIA CORRESPONDIENTE AL MES DE ENERO Y FEBRERO 2014</t>
  </si>
  <si>
    <t>ESCUELA PRIMARIA FRANCISCO SARABIA</t>
  </si>
  <si>
    <t>C.C.T.13DPR1410K</t>
  </si>
  <si>
    <t>35 Ff</t>
  </si>
  <si>
    <t>34 Ff</t>
  </si>
  <si>
    <t>APOYO A LA ESCUELA PRIMARIA PENSADOR MEXICANO CORRESPONDIENTE AL MES DE ENERO Y FEBRERO 2014</t>
  </si>
  <si>
    <t xml:space="preserve"> ESCUELA PRIMARIA PENSADOR MEXICANO </t>
  </si>
  <si>
    <t>C.C.T.13DPR2137A</t>
  </si>
  <si>
    <t>33 Ff</t>
  </si>
  <si>
    <t>APOYO AL GRUPO DE LA TERCERA EDAD CORRESPONDIENTE AL MES DE ENERO Y FEBRERO 2014</t>
  </si>
  <si>
    <t>GRUPO DE LA TERCERA EDAD</t>
  </si>
  <si>
    <t>APOYO AL SECTOR SALUD</t>
  </si>
  <si>
    <t>APOYO AL CENTRO DE SALUD CORRESPONDIENTE AL MES DE ENERO Y FEBRERO 2014</t>
  </si>
  <si>
    <t>32 Ff</t>
  </si>
  <si>
    <t>31 Ff</t>
  </si>
  <si>
    <t>30 Ff</t>
  </si>
  <si>
    <t>APOYO AL CENTRO DE SALUD CORRESPONDIENTE AL MES DE ENERO, FEBRERO Y MARZO 2014</t>
  </si>
  <si>
    <t>CENTRO DE SALUD AGUA BLANCA</t>
  </si>
  <si>
    <t>29 Ff</t>
  </si>
  <si>
    <t>APOYO AL CENTRO DE SALUD CORRESPONDIENTE AL MES DE ENERO, Y EBRERO 2014</t>
  </si>
  <si>
    <t>28 Ff</t>
  </si>
  <si>
    <t>APOYO AL JARDIN DE NIÑOS NETZAHUALCOYOTL CORRESPONDIENTE AL MES DE ENERO Y FEBRERO 2014</t>
  </si>
  <si>
    <t xml:space="preserve">JARDIN DE NIÑOS NETZAHUALCOYOTL </t>
  </si>
  <si>
    <t>C.C.T.13DJN0514I</t>
  </si>
  <si>
    <t>27 Ff</t>
  </si>
  <si>
    <t>26 Ff</t>
  </si>
  <si>
    <t>APOYO A LA ESCUELA PRIMARIA ALVARO OBREGON CORRESPONDIENTE AL MES DE ENERO Y FEBRERO 2014</t>
  </si>
  <si>
    <t xml:space="preserve">ESCUELA PRIMARIA ALVARO OBREGON </t>
  </si>
  <si>
    <t>C.C.T.13DPR2073G</t>
  </si>
  <si>
    <t>25 Ff</t>
  </si>
  <si>
    <t xml:space="preserve">ESCUELA PRIMARIA BENITO JUAREZ </t>
  </si>
  <si>
    <t>C.C.T.13DPR2138Z</t>
  </si>
  <si>
    <t>24 Ff</t>
  </si>
  <si>
    <t>APOYO A LA ESCUELA PRIMARIA BENITO JUAREZ  DE  REMUDADERO CORRESPONDIENTE AL MES DE ENERO Y FEBRERO 2014</t>
  </si>
  <si>
    <t>APOYO A LA ESCUELA PRIMARIA BENITO JUAREZ  DE RANCHERIA PALIZAR CORRESPONDIENTE AL MES DE ENERO Y FEBRERO 2014</t>
  </si>
  <si>
    <t>C.C.T.13DPR0919Q</t>
  </si>
  <si>
    <t>ESCUELA PRIMARIAESFUERZO PROLETARIO</t>
  </si>
  <si>
    <t>C.C.T.13DPR2145J</t>
  </si>
  <si>
    <t>23 Ff</t>
  </si>
  <si>
    <t>22 Ff</t>
  </si>
  <si>
    <t>APOYO A LA ESCUELA PRIMARIA ESFUERZO PROLETARIO DE EJIDO PALIZAR CORRESPONDIENTE AL MES DE ENERO Y FEBRERO 2014</t>
  </si>
  <si>
    <t>APOYO A LA ESCUELA PRIMARIA JOSE MARIA MORELOS CORRESPONDIENTE AL MES DE ENERO Y FEBRERO 2014</t>
  </si>
  <si>
    <t xml:space="preserve">ESCUELA PRIMARIA JOSE MARIA MORELOS </t>
  </si>
  <si>
    <t>C.C.T.13DPR1810G</t>
  </si>
  <si>
    <t>20 Ff</t>
  </si>
  <si>
    <t>APOYO AL DEFENSOR DE OFICIO DE L DISTRITO DE TENANDO DE DORIA CORRESPONDIENTE AL MES DE ENERO, FEBRERO, MARZO Y PRIMER QUINCERA DE ABRIL  2014</t>
  </si>
  <si>
    <t>DEFENSOR DE OFICIO DISTRITO  DE TENANGO DE DORIA</t>
  </si>
  <si>
    <t>68 Ff</t>
  </si>
  <si>
    <t>FELIPA MARTINEZ GARCIA</t>
  </si>
  <si>
    <t>CUGS530511MHGRTX00</t>
  </si>
  <si>
    <t>COHE430726HHGRRR04</t>
  </si>
  <si>
    <t>SNANRY060163M700</t>
  </si>
  <si>
    <t>GOHG350908MHGNRM08</t>
  </si>
  <si>
    <t>MAPM5409056MHGCR09</t>
  </si>
  <si>
    <t>MOGR720904MHGNMS03</t>
  </si>
  <si>
    <t>ROSA MONTEZ GOMEZ</t>
  </si>
  <si>
    <t>MARIA MARTINEZ PACHECO</t>
  </si>
  <si>
    <t>DOMITILA GONZALEZ HERNANDEZ</t>
  </si>
  <si>
    <t>MARCELINA ARIAS MARQUEZ</t>
  </si>
  <si>
    <t>REYNA SANCHEZ ANGELES</t>
  </si>
  <si>
    <t>ERASTO CORDERO HERNANDEZ</t>
  </si>
  <si>
    <t>SIXTA CRUZ GUTIERREZ</t>
  </si>
  <si>
    <t>VEJL860115MOCLRN02</t>
  </si>
  <si>
    <t>LEONOR VELA JUAREZ</t>
  </si>
  <si>
    <t>67 Ff</t>
  </si>
  <si>
    <t>SARTEN ANTIHADERENTE</t>
  </si>
  <si>
    <t>C.C.T. 113DPR1422P</t>
  </si>
  <si>
    <t>LICUADORA</t>
  </si>
  <si>
    <t>ESCUELA PRIMARIA "MIGUEL HIDALGO"</t>
  </si>
  <si>
    <t>C.C.T. 113DPR1831T</t>
  </si>
  <si>
    <t>CUCHARAS</t>
  </si>
  <si>
    <t>C.C.T. 113DPR2089H</t>
  </si>
  <si>
    <t>ESCUELA PRIMARIA "BELISARIO DOMINGUEZ"</t>
  </si>
  <si>
    <t>C.C.T. 113DPR0070W</t>
  </si>
  <si>
    <t>CRISANTA LOPEZ MERCADO</t>
  </si>
  <si>
    <t>66 Ff</t>
  </si>
  <si>
    <t>JOSEFINA FLORES CORTEZ</t>
  </si>
  <si>
    <t>LOMC601025MHGPRR07</t>
  </si>
  <si>
    <t>SOCJ661023MHGLRS02</t>
  </si>
  <si>
    <t>GLORIA SOSA GUZMAN</t>
  </si>
  <si>
    <t>SOCGG500408MHGSZL08</t>
  </si>
  <si>
    <t>MARINA MONTIEL LOPEZ</t>
  </si>
  <si>
    <t>FAJA DORSOLUMBAR</t>
  </si>
  <si>
    <t>OFELIA SOSA CABRERA</t>
  </si>
  <si>
    <t>HOSPITALIZACION / MATERIAL DE CURACION</t>
  </si>
  <si>
    <t>SOCO630402MHGSBF06</t>
  </si>
  <si>
    <t>65 Ff</t>
  </si>
  <si>
    <t>CURSO DE ZUMBA</t>
  </si>
  <si>
    <t>MARIA HORTENCIA ROMERO FERNANDEZ</t>
  </si>
  <si>
    <t>APOYO A CO NSEJEROS Y REPRESENTANTES  DE LAS COMUNIDADES, RANCHERIAS Y COLONIAS DEL MUNICIPIO</t>
  </si>
  <si>
    <t>ABIGAIL SOLIS HERNANDEZ</t>
  </si>
  <si>
    <t>SOHA800727MHGLRB08</t>
  </si>
  <si>
    <t>PREMIOS A LOS GANADORES DE L SERIAL DE PESCA DEPORTIVA</t>
  </si>
  <si>
    <t>JAIME JARILLO HERNANDEZ</t>
  </si>
  <si>
    <t>JAHJ720218HHGRRM04</t>
  </si>
  <si>
    <t>64 Ff</t>
  </si>
  <si>
    <t>63 Ff</t>
  </si>
  <si>
    <t>62 Ff</t>
  </si>
  <si>
    <t>INSTANCIA MUNICIPAL DE LA MUJER</t>
  </si>
  <si>
    <t>MAYO</t>
  </si>
  <si>
    <t>OBSEQUIOS PARA EL DIA DEL ESTUDIANTE</t>
  </si>
  <si>
    <t>C.C.T.13DST0032E</t>
  </si>
  <si>
    <t>COMIDA PARA EL FESTEJO DEL 30 DE ABRIL</t>
  </si>
  <si>
    <t>C.C.T.13DSRP2073G</t>
  </si>
  <si>
    <t>ANGELINA SANCHEZ HERNANDEZ</t>
  </si>
  <si>
    <t>JERONIMA TREJO LEMUS</t>
  </si>
  <si>
    <t>FRANCISCA ESPAÑA ALCANTARA</t>
  </si>
  <si>
    <t>JOSE ERMINIO GUZMAN GRESS</t>
  </si>
  <si>
    <t>GUGE108005HHGZRR02</t>
  </si>
  <si>
    <t>TOMOGRAFIA</t>
  </si>
  <si>
    <t>ALBERTA SANTOS RAMIREZ</t>
  </si>
  <si>
    <t>SARA550807MPLNML04</t>
  </si>
  <si>
    <t>MA. DE JESUS TREJO AGUIRRE</t>
  </si>
  <si>
    <t>RTEAJ600319MHGRGS07</t>
  </si>
  <si>
    <t>COL EL TREBOL/ PEDRO EMANUEL GUTIERREZ ESCORCIA</t>
  </si>
  <si>
    <t>GUEP831210HHGTSD00</t>
  </si>
  <si>
    <t>85 Ff</t>
  </si>
  <si>
    <t>84Ff</t>
  </si>
  <si>
    <t>83 Ff</t>
  </si>
  <si>
    <t>LOMA ANCHA/ LUCIO MORENO CORDERO</t>
  </si>
  <si>
    <t>CURSO DE ZUMBRA</t>
  </si>
  <si>
    <t>RANCHERIA REMUDADERO / MA. VICTORINA HERNANDEZ OLIVER</t>
  </si>
  <si>
    <t>LONA</t>
  </si>
  <si>
    <t>82 Ff</t>
  </si>
  <si>
    <t>PASTAS BUCALES</t>
  </si>
  <si>
    <t>CHALECOS INSTITUCIONALES</t>
  </si>
  <si>
    <t>INSTITUTO HIDALGUENSE DE EDUCACIÓN PARA JÓVENES Y ADULTOS</t>
  </si>
  <si>
    <t>81 Ff</t>
  </si>
  <si>
    <t>APOYO A AFUNERALES</t>
  </si>
  <si>
    <t>ATAUD INFANTIL</t>
  </si>
  <si>
    <t>ESTELA ISLAS PÉREZ</t>
  </si>
  <si>
    <t>IAPE851103MHGSRS08</t>
  </si>
  <si>
    <t>80Ff</t>
  </si>
  <si>
    <t>79 Ff</t>
  </si>
  <si>
    <t>ENERGIA ELECTRICA</t>
  </si>
  <si>
    <t>ESCUELA PRIMARIA¨ LUIS DONALDO COLOSIO" RANCHERIA CALABAZAS</t>
  </si>
  <si>
    <t>C.C.T.13KPR06121</t>
  </si>
  <si>
    <t>PREESCOLAR COMUNITARIO¨ SOR JUANA INES DE LA CRUZ" CHCICHICAXTLE</t>
  </si>
  <si>
    <t>C.C.T.13KJN1697X</t>
  </si>
  <si>
    <t>OBSEQUISO PARA FESTEJAR EL DIA DEL MAESTRO</t>
  </si>
  <si>
    <t>78 Ff</t>
  </si>
  <si>
    <t>ZAPATOS ORTOPEDICOS</t>
  </si>
  <si>
    <t>JENNY PARTEDES RAMIREZ</t>
  </si>
  <si>
    <t>PARJ770227MVZRMN02</t>
  </si>
  <si>
    <t xml:space="preserve"> ESTUDIOS DE LABORATORIO</t>
  </si>
  <si>
    <t>MARIA CELIA CRUZ LAGOS</t>
  </si>
  <si>
    <t>CULC570913MHGRGL06</t>
  </si>
  <si>
    <t>ISAURA ROMERO MARTINEZ</t>
  </si>
  <si>
    <t>ROMI740407MHGMRS02</t>
  </si>
  <si>
    <t>MASA930316HHGRSB08</t>
  </si>
  <si>
    <t>ABRAHAM MARTINEZ SOSA</t>
  </si>
  <si>
    <t>LETICIA PEREZ RAMIREZ</t>
  </si>
  <si>
    <t>PERL781203MHGRMT09</t>
  </si>
  <si>
    <t>APOYO AL CENTRO DE SALUD CORRESPONDIENTE AL MES DE MARZO Y ABRIL 2014</t>
  </si>
  <si>
    <t>OFICIAL ADMINISTRATIVO DEL SUBCENTRO DE   TULANCINGO</t>
  </si>
  <si>
    <t>APOYO AL  C- 4  SUBCENTRO TULANCINGO, CORREPONDIENTE AL MES DE ENERO Y FEBRERO 2014</t>
  </si>
  <si>
    <t>APOYO A LA TELESECUENDARIA  675 DE PLAN GRANDE CORRESPONDIENTE AL MES DE MARZO Y ABRIL  2014</t>
  </si>
  <si>
    <t>72 Ff</t>
  </si>
  <si>
    <t>71 Ff</t>
  </si>
  <si>
    <t>APOYO AL CENTRO DE SALUD CORRESPONDIENTE AL MES DE ABRIL 2014</t>
  </si>
  <si>
    <t>APOYO AL BACHILLERATO PLANTEL AGUA BLANCA CORRESPONDIENTE AL MES DE MARZO Y ABRIL 2014</t>
  </si>
  <si>
    <t>APOYO A LA ESCUELA PRIMARIA JOSE MARIA MORELOS   DE PLAN GRANDE CORRESPONDIENTE AL MES DE MARZO Y ABRIL 2014</t>
  </si>
  <si>
    <t>APOYO A LA ESCUELA PRIMARIA ALVARO OBREGON DE AGUA BLANCA CORRESPONDIENTE AL MES DE ENERO Y FEBRERO 2014</t>
  </si>
  <si>
    <t>APOYO A LA ESCUELA PRIMARIA ALVARO OBREGON DE AGUA BLANCA CORRESPONDIENTE AL MES DEMARZO Y ABRIL 2014</t>
  </si>
  <si>
    <t>APOYO A LA ESCUELA PRIMARIA PENSADOR MEXICANO, DE MILPA VIEJA, CORRESPONDIENTE AL MES DE MARZO YABRIL 2014</t>
  </si>
  <si>
    <t>APOYO AL JARDIN DE NIÑOS  CARMEN SERDAN, DE AGUA BLANCA,CORRESPONDIENTE AL MES DE MARZO Y ABRIL 2014</t>
  </si>
  <si>
    <t>APOYO AL JARDIN DE NIÑOS NETZAHUALCOYOTL CORRESPONDIENTE AL MES DE MARZO Y ABRIL  2014</t>
  </si>
  <si>
    <t>APOYO AL JARDIN DE NIÑOS NETZAHUALCOYOTL,  DE MILPA VIEJA, CORRESPONDIENTE AL MES DE MARZO Y ABRIL 2014</t>
  </si>
  <si>
    <t>C.C.T. 13DST0032E</t>
  </si>
  <si>
    <t>APOYO A LA SECUNDARIA TECNICA. 32, DE AGUA BLANCA, CORRESPONDIENTE AL MES DE MARAZO Y ABRIL 2014</t>
  </si>
  <si>
    <t>APOYO AL BACHILLERATO PLANTEL AGUA BLANCA CORRESPONDIENTE AL MES DE MARZO Y ABRIL  2014</t>
  </si>
  <si>
    <t>APOYO A LA ESCUELA PRIMARIA ALVARO OBREGON CORRESPONDIENTE AL MES DE MARZO Y ABRIL 2014</t>
  </si>
  <si>
    <t>APOYO A LA ESCUELA PRIMARIA ESFUERZO PROLETARIO DE EJIDO PALIZAR CORRESPONDIENTE AL MES DE MARZO Y ABRIL 2014</t>
  </si>
  <si>
    <t>APOYO A LA ESCUELA PRIMARIA BENITO JUAREZ  DE  REMUDADERO CORRESPONDIENTE AL MES DE MARZO Y ABRIL  2014</t>
  </si>
  <si>
    <t>APOYO A LA ESCUELA PRIMARIA BENITO JUAREZ  DE RANCHERIA PALIZAR CORRESPONDIENTE AL MES DE MARZO Y ABRIL  2014</t>
  </si>
  <si>
    <t>APOYO A LA ESCUELA TELESECUNDARIA 468  DEE RANCHERIA CUBES, CORRESPONDIENTE AL MES DE MARZO Y ABRIL 2014</t>
  </si>
  <si>
    <t>APOYO A LA ESCUELA PRIMARIA ADOLFO LOPEZ MATEOS DE LOMA ANCHA, CORRESPONDIENTE AL MES DE MARZO Y ABRIL 2014</t>
  </si>
  <si>
    <t>APOYO A LA ESCUELA PRIMARIA ADOLFO LOPEZ MATEOS CORRESPONDIENTE AL MES DE MARZO Y ABRIL  2014</t>
  </si>
  <si>
    <t>C.C.T.13DPR12072H</t>
  </si>
  <si>
    <t>ESCUELA PRIMARIA ESFUERZO PROLETARIO</t>
  </si>
  <si>
    <t>APOYO A LA UNIDAD COORDINADORA DE EDUCACION INICIALCORRESPONDIENTE AL MES  DE MARZO Y ABRIL 2014</t>
  </si>
  <si>
    <t>APOYO A LA ESCUELA PRIMARIA FRANCISCO SARABIA , DE RANCHERIA CUBES, CORRESPONDIENTE AL MES DE MARZO Y ABRIL  2014</t>
  </si>
  <si>
    <t>APOYO A LA PREPARATORIA ABIERTA DE AGUA BLANCA DE ITURBIDE, CORRESPONDIENTE AL MES DE MARZO Y ABRIL 2014</t>
  </si>
  <si>
    <t>Te 102</t>
  </si>
  <si>
    <t>Te 101</t>
  </si>
  <si>
    <t xml:space="preserve"> ESCUELA PRIMARIA CORREGIDORA DE QUERETARO </t>
  </si>
  <si>
    <t>Te 100</t>
  </si>
  <si>
    <t>Te 99</t>
  </si>
  <si>
    <t>APOYO AL GRUPO DE LA TERCERA EDAD CORRESPONDIENTE AL MES DE MARZO Y ABRIL 2014</t>
  </si>
  <si>
    <t>Te 98</t>
  </si>
  <si>
    <t>APOYO AL C-4 SUBSENTRO TULANCINGO</t>
  </si>
  <si>
    <t>Te 75</t>
  </si>
  <si>
    <t>APOYO A PERSONAS DE ESCASOS RECURSOS</t>
  </si>
  <si>
    <t>APOYO CON LENTES GRADUADOS</t>
  </si>
  <si>
    <t>ANTONIA MONTIEL GALINDO</t>
  </si>
  <si>
    <t>MOGA360724MHGNLN01</t>
  </si>
  <si>
    <t>ANTONIA MONTIEL SANCHEZ</t>
  </si>
  <si>
    <t>SAMA440217MHGNNN06</t>
  </si>
  <si>
    <t>ESPICIA MORENO MARTINEZ</t>
  </si>
  <si>
    <t>MOME390521,HGRRS04</t>
  </si>
  <si>
    <t>FRANCISCA MORENO CORDERO</t>
  </si>
  <si>
    <t>HERMELINDA ARELLANO GUZMAN</t>
  </si>
  <si>
    <t>MOCF660309MHGRRR09</t>
  </si>
  <si>
    <t>AEGH420330MHGRZR07</t>
  </si>
  <si>
    <t>HERMINIA CORDERO ESPAÑA</t>
  </si>
  <si>
    <t>COEH590425MHGRSR03</t>
  </si>
  <si>
    <t>MOLL501106HHGRPN07</t>
  </si>
  <si>
    <t>LEONARDO MORENO LOPEZ</t>
  </si>
  <si>
    <t>MARIA GUADALUPE MORENO PELCASTRE</t>
  </si>
  <si>
    <t>ROPG531212MHGMLD00</t>
  </si>
  <si>
    <t>MARIA JOSEFA HERNANDEZ</t>
  </si>
  <si>
    <t>HEXJ470414MSPRXS00</t>
  </si>
  <si>
    <t>MAURO GONZALEZ MORENO</t>
  </si>
  <si>
    <t>GOMM400115HHGNRR01</t>
  </si>
  <si>
    <t>PAZ TIMOTEO GONZALEZ MORENO</t>
  </si>
  <si>
    <t>GOMP560124HHGNRZ04</t>
  </si>
  <si>
    <t>ROSALINO ARELLANO GUZMAN</t>
  </si>
  <si>
    <t>AEGR470906HHGRZS04</t>
  </si>
  <si>
    <t>VICTORIA PEREZ CHAVEZ</t>
  </si>
  <si>
    <t>PECV341028MHGRHC09</t>
  </si>
  <si>
    <t>YOLANDA MORENO SOTO</t>
  </si>
  <si>
    <t>MOSY541217MHGRTL07</t>
  </si>
  <si>
    <t>ISABEL ESCOBAR GOMEZ</t>
  </si>
  <si>
    <t>EOGI590316MHGSMS02</t>
  </si>
  <si>
    <t>Te 71</t>
  </si>
  <si>
    <t>OBSEQUIOS PARA EL DIA DEL MAESTRO</t>
  </si>
  <si>
    <t>Te 69</t>
  </si>
  <si>
    <t>RENTA  DE MESAS Y SILLAS PARA EL FESTEJO DEL SIA DE LAS MADRES</t>
  </si>
  <si>
    <t>C.C.T. 13DPR2030I</t>
  </si>
  <si>
    <t>73 Ff</t>
  </si>
  <si>
    <t>GASTOS MEDICOS</t>
  </si>
  <si>
    <t>APOLINAR GUTIERREZ ARTEAGA</t>
  </si>
  <si>
    <t>GUAA791012HHGTRP09</t>
  </si>
  <si>
    <t>JUNIO</t>
  </si>
  <si>
    <t>APOYO A PERSONAS DE ESCASOS  RECURSOS</t>
  </si>
  <si>
    <t>OFELIA GUZMAN ESCOBAR</t>
  </si>
  <si>
    <t>GUEO5804022MHGZSF08</t>
  </si>
  <si>
    <t>HOSPITALIZACION , MEDICAMENTO Y MATERIAL</t>
  </si>
  <si>
    <t>DORA NIDIA VELAZCO ALMARAZ</t>
  </si>
  <si>
    <t>VEAD831108MHGLLR01</t>
  </si>
  <si>
    <t>MARIA ELENA PEREZ HERNANDEZ</t>
  </si>
  <si>
    <t>REHE450722MHGRRL00</t>
  </si>
  <si>
    <t>CLARA ISLAS MARTINEZ</t>
  </si>
  <si>
    <t>CHICHICAXTLE / FORINO MARTINEZ GAYOSSO</t>
  </si>
  <si>
    <t>MAGF660812HHGRYR00</t>
  </si>
  <si>
    <t>PASTELES</t>
  </si>
  <si>
    <t>C.C.T. 13DJN0008C</t>
  </si>
  <si>
    <t>COMIDA</t>
  </si>
  <si>
    <t>JARDIN DE NIÑOS" CARMEN CERDAN" DE AGUA BLANCA</t>
  </si>
  <si>
    <t>ESCUELA PRIMARIA "JOSE MARIA MORELOS " DE RANCHERIA PLAN GRANDE</t>
  </si>
  <si>
    <t>ESCUELA PRIMARIA "FRANCISCO SARABIA"  RANCHERIA CUBES</t>
  </si>
  <si>
    <t>JARDIN DE NIÑOS  "NETZAHUALCOYOTL"   DE MILPA VIEJA</t>
  </si>
  <si>
    <t>C.C.T. 13DPR1810G</t>
  </si>
  <si>
    <t>C.C.T. 13DPR1410K</t>
  </si>
  <si>
    <t>C.C.T. 13DJN0514I</t>
  </si>
  <si>
    <t>C.C.T.13DPR2424U</t>
  </si>
  <si>
    <t>REPARACION DE EQUIPO DE COMPUTO</t>
  </si>
  <si>
    <t>DELEGACION SINDICAL DI 155 PRIMARIA GENERAL</t>
  </si>
  <si>
    <t>IAMC781105MHGSRL03</t>
  </si>
  <si>
    <t>APOYO A ACONSEJEROS  Y REPRESENTANTES</t>
  </si>
  <si>
    <t>COMIDA   Y REFRESCO</t>
  </si>
  <si>
    <t>FOTOCOPIAS</t>
  </si>
  <si>
    <t>COMITÉ DE MINAS</t>
  </si>
  <si>
    <t>APOYO AL BACHILLERATO PLANTEL AGUA BLANCA CORRESPONDIENTE AL MES DE MAYO 2014</t>
  </si>
  <si>
    <t>APOYO A LA ESCUELA TELESECUNDARIA 468  DEE RANCHERIA CUBES, CORRESPONDIENTE AL MES DE MAYO 2014</t>
  </si>
  <si>
    <t>APOYO A LA ESCUELA PRIMARIA ADOLFO LOPEZ MATEOS DE LOMA ANCHA, CORRESPONDIENTE AL MES DE MAYO  2014</t>
  </si>
  <si>
    <t>APOYO A LA UNIDAD COORDINADORA DE EDUCACION INICIALCORRESPONDIENTE AL MES  DE MAYO Y ABRIL 2014</t>
  </si>
  <si>
    <t>APOYO A LA ESCUELA PRIMARIA "ALVARO OBREGON" DE AGUA BLANCA CORRESPONDIENTE AL MES DE MAYO  2014</t>
  </si>
  <si>
    <t>APOYO A LA ESCUELA PRIMARIA "JOSE MARIA MORELOS"  DE PLAN GRANDE CORRESPONDIENTE AL MES DE MAYO  2014</t>
  </si>
  <si>
    <t>APOYO A LA ESCUELA PRIMARIA BENITO JUAREZ  DE RANCHERIA PALIZAR CORRESPONDIENTE AL MES DE MAYO  2014</t>
  </si>
  <si>
    <t>APOYO A LA ESCUELA PRIMARIA FRANCISCO SARABIA , DE RANCHERIA CUBES, CORRESPONDIENTE AL MES DE MAYO   2014</t>
  </si>
  <si>
    <t>APOYO A LA ESCUELA PRIMARIA ALVARO OBREGON CORRESPONDIENTE AL MES DE MAYO 2014</t>
  </si>
  <si>
    <t>APOYO A LA ESCUELA PRIMARIA BENITO JUAREZ CORRESPONDIENTE AL MES DE MAYO 2014</t>
  </si>
  <si>
    <t>APOYO ALA ESCUELA PRIMARIA BELIZARIO DOMINGUEZ DE CHICHICAXTLE CORRESPONDIENTE AL MES DE MAYO 2014</t>
  </si>
  <si>
    <t>APOYO A LA SUPERVISION ESCOLAR  ZONA 64</t>
  </si>
  <si>
    <t>SUPERVISION ESCOLAR</t>
  </si>
  <si>
    <t>APOYO A LA SECUNDARIA TECNICA. 32, DE AGUA BLANCA, CORRESPONDIENTE AL MES DE MAYO  2014</t>
  </si>
  <si>
    <t>APOYO AL JARDIN DE NIÑOS NETZAHUALCOYOTL,  DE MILPA VIEJA, CORRESPONDIENTE AL MES DE MAYO  2014</t>
  </si>
  <si>
    <t>APOYO AL JARDIN DE NIÑOS NETZAHUALCOYOTL CORRESPONDIENTE AL MES DE MAYO 2014</t>
  </si>
  <si>
    <t>APOYO A LA ESCUELA PRIMARIA ADOLFO LOPEZ MATEOS CORRESPONDIENTE AL MES DE MAYO   2014</t>
  </si>
  <si>
    <t>APOYO AL CENTRO DE SALUD CORRESPONDIENTE AL MES  DE MAYO Y JUNIO 2014</t>
  </si>
  <si>
    <t>APOYO AL GRUPO DE LA TERCERA EDAD CORRESPONDIENTE AL MES DE MAYO Y JUNIO 2014</t>
  </si>
  <si>
    <t>APOYO AL AL DEFENSOR DE OFICIO DEL JUZGADO DE PRIMERA INSTANCIA CORRESPONDIENTE AL MES DE MAYO Y JUNIO 2014</t>
  </si>
  <si>
    <t>DEFENSOR DE OFICIO</t>
  </si>
  <si>
    <t>APOYO AL  C- 4  SUBCENTRO TULANCINGO, CORREPONDIENTE AL MES DE MAYO Y JUNIO 2014</t>
  </si>
  <si>
    <t>APOYO AL  C- 4  SUBCENTRO TULANCINGO, CORREPONDIENTE AL MES DE MARZO Y ABRIL  2014</t>
  </si>
  <si>
    <t>APOYO AL BACHILLERATO PLANTEL AGUA BLANCA CORRESPONDIENTE AL MES DE MAYO Y JUNIO  2014</t>
  </si>
  <si>
    <t>APOYO A LA DELEGACION SINDICAL DII145 CORRESPONDIENTE AL MES DE  MAYO 2014</t>
  </si>
  <si>
    <t>87 Ff</t>
  </si>
  <si>
    <t>88 Ff</t>
  </si>
  <si>
    <t>APOYO A LA DELEGACION SINDICAL DII145 CORRESPONDIENTE AL MES DE MARZO Y ABRIL  2014</t>
  </si>
  <si>
    <t>APOYO AL CENTRO DE SALUD CORRESPONDIENTE AL MES  DE MARZO Y ABRIL 2014</t>
  </si>
  <si>
    <t>APOYO AL BACHILLERATO PLANTEL AGUA BLANCA CORRESPONDIENTE AL MES DE MAYO</t>
  </si>
  <si>
    <t>91 Ff</t>
  </si>
  <si>
    <t>92 Ff</t>
  </si>
  <si>
    <t>93 Ff</t>
  </si>
  <si>
    <t>95 Ff</t>
  </si>
  <si>
    <t>DVD</t>
  </si>
  <si>
    <t>DELEGACION  11-145</t>
  </si>
  <si>
    <t>ESUELA PRIMARIA  "MELCHOR OCAMPO"  DE EJIDO  ROSA DE CSTILLA</t>
  </si>
  <si>
    <t>ESUELA PRIMARIA  "BELISARIO DOMINGUEZ"  DE CHICHICAXTLE</t>
  </si>
  <si>
    <t>94 Ff</t>
  </si>
  <si>
    <t>48 Te</t>
  </si>
  <si>
    <t>49 Te</t>
  </si>
  <si>
    <t>50 Te</t>
  </si>
  <si>
    <t>51 Te</t>
  </si>
  <si>
    <t>52 Te</t>
  </si>
  <si>
    <t>Te 32</t>
  </si>
  <si>
    <t>Te 31</t>
  </si>
  <si>
    <t>97 Ff</t>
  </si>
  <si>
    <t>RANCHERIA PALIZAR / HIGINIO SOLIS MALDONADO</t>
  </si>
  <si>
    <t>SOMH690724HHGLLG04</t>
  </si>
  <si>
    <t>GUGC921208HVZTTN06</t>
  </si>
  <si>
    <t>SERVICIOS PROFESIONALES EN SANIDAD ANIMAL E INOCUIDAD AGROALIMENTARIA  A FAVOR DE LOS PRODUCTORES HIDALGUENSES</t>
  </si>
  <si>
    <t>PASCUALA  MORENO JARDINEZ</t>
  </si>
  <si>
    <t>MOJP00329MHGRRS03</t>
  </si>
  <si>
    <t>AGUSTINA PEREZ LUNA</t>
  </si>
  <si>
    <t>PELA430507MHGRNG04</t>
  </si>
  <si>
    <t>CELERINO HERNANDEZ AGUILAR</t>
  </si>
  <si>
    <t>SOGF500309HHGTNR01</t>
  </si>
  <si>
    <t>FRANCISCO PACIANO SOTO GONZALEZ</t>
  </si>
  <si>
    <t>VICTORINA SANCHEZ CONTRERAS</t>
  </si>
  <si>
    <t>SACV841108MHGNNC03</t>
  </si>
  <si>
    <t>MORC790707MHGRML04</t>
  </si>
  <si>
    <t>CONSUELO  REYES OLIVA</t>
  </si>
  <si>
    <t>REOC780606MVZYLN02</t>
  </si>
  <si>
    <t>NICOLASA CANDELARIA  TREJO RUIZ</t>
  </si>
  <si>
    <t>TERN440910MHGRZC01</t>
  </si>
  <si>
    <t>FLAVIO DURAN PACHECO</t>
  </si>
  <si>
    <t>DUPF680507HHGRCL00</t>
  </si>
  <si>
    <t>DIANA CORDERO FERNANDEZ</t>
  </si>
  <si>
    <t>COFD901115MDFRRN02</t>
  </si>
  <si>
    <t>CARMEN MALDONADO MARTINEZ</t>
  </si>
  <si>
    <t>FABIAN ALBERTO BONILLA GARCIA</t>
  </si>
  <si>
    <t>BOGF760120HHGNRB08</t>
  </si>
  <si>
    <t>EPIFANEA AGUILAR ORTIZ</t>
  </si>
  <si>
    <t>AUOE590111MHGGRP</t>
  </si>
  <si>
    <t>AASV800226HVZMLC02</t>
  </si>
  <si>
    <t>GRISELDA MARQUEZ MENDOZA</t>
  </si>
  <si>
    <t>MAMG871105MHGRNR04</t>
  </si>
  <si>
    <t>ESCUELA PRIMARIA " ADOLFO LOPEZ MATEO " DE EJIDO LOMA ANCHA</t>
  </si>
  <si>
    <t>ESCUELA PRIMARIA "ALVARO OBREGON" DE EJIDO CALABAZAS</t>
  </si>
  <si>
    <t>ESCUELA PRIMARIA "ALVARO OBREGON" DE AGUA BLANCA</t>
  </si>
  <si>
    <t>DIVERSAS ESCUELAS DEL MUNICIPIO</t>
  </si>
  <si>
    <t>SAHA610817MHGNRN01</t>
  </si>
  <si>
    <t>HEOV670916MHGRLC15</t>
  </si>
  <si>
    <t>9 Fm</t>
  </si>
  <si>
    <t>GRUPO DE LA TERCERA EDAD DE AGUA BLANCA DE ITURBIDE</t>
  </si>
  <si>
    <t>APOYO A LA VIVIENDA CON LÁMINA</t>
  </si>
  <si>
    <t>BEATRIZ SOLIS CRUZ</t>
  </si>
  <si>
    <t>SOCB890331MMCLRT06</t>
  </si>
  <si>
    <t>LÁMINA</t>
  </si>
  <si>
    <t>GREGORIO SOTO CABRERA</t>
  </si>
  <si>
    <t>MARIA GUADALUPE SOTO  LEMUS</t>
  </si>
  <si>
    <t>SOLG911212MHGTMD08</t>
  </si>
  <si>
    <t>REYNALDO HERNANDEZ HERNANDEZ</t>
  </si>
  <si>
    <t>HEHR290901HHGRRY03</t>
  </si>
  <si>
    <t>MARIA CRUZ FLORES</t>
  </si>
  <si>
    <t>CUFM470402MHGRLR09</t>
  </si>
  <si>
    <t>FRANCISCO SANCHEZ HERNANDEZ</t>
  </si>
  <si>
    <t>SAHF631010HHGNRR04</t>
  </si>
  <si>
    <t>ANTONIA SANCHEZ HERNANDEZ</t>
  </si>
  <si>
    <t>SAHA610702MHGNRN07</t>
  </si>
  <si>
    <t>SIXTA ESPINOZA ESPAÑA</t>
  </si>
  <si>
    <t>EIES840403MHGSSX04</t>
  </si>
  <si>
    <t>ESPERANZA GUTIERREZ YAÑEZ</t>
  </si>
  <si>
    <t>GUYE760328MHGTXS00</t>
  </si>
  <si>
    <t>JOSE JUAN MALDONADA GUTIERREZ</t>
  </si>
  <si>
    <t>MAGJ470624HHGLTN09</t>
  </si>
  <si>
    <t>ADELAIDA SOLIS LUNA</t>
  </si>
  <si>
    <t>SOLA681216MHGLMD04</t>
  </si>
  <si>
    <t xml:space="preserve">ESPERANZA GARCIA HERNANDEZ </t>
  </si>
  <si>
    <t>GAHE570214MHGRRS01</t>
  </si>
  <si>
    <t>HILARIO GONZALEZ FLORES</t>
  </si>
  <si>
    <t>GOFH560228MHGNLL07</t>
  </si>
  <si>
    <t>ALBERTO GOMEZ  GUZMAN</t>
  </si>
  <si>
    <t>GOGA640224HHGMZK09</t>
  </si>
  <si>
    <t>FELIX VARGAS MALDONADO</t>
  </si>
  <si>
    <t>VAMF660423HHGRLL06</t>
  </si>
  <si>
    <t>GUADALUPE ESTEFES DURAN</t>
  </si>
  <si>
    <t>MARIA DEL ROSARIO GONZALE Z ESPAÑA</t>
  </si>
  <si>
    <t>GOER890320MHGNSS02</t>
  </si>
  <si>
    <t>JOSE GREGORIO GUTIERREZ GUTIERREZ</t>
  </si>
  <si>
    <t>GUGG950807HHGTTR02</t>
  </si>
  <si>
    <t>EFIGENIA CATALINA FLOREZ PEREZ</t>
  </si>
  <si>
    <t>JUAN CARLOS CORDERO GUERRERO</t>
  </si>
  <si>
    <t>JUAN CORDERO ESPAÑA</t>
  </si>
  <si>
    <t>COEJ670821HHGRSN03</t>
  </si>
  <si>
    <t>SALVADOR CORDEOR CANALES</t>
  </si>
  <si>
    <t>COCS770327HHGRNL01</t>
  </si>
  <si>
    <t>FOPE591126MHGLRF02</t>
  </si>
  <si>
    <t>RUFINA DURAN CORDERO</t>
  </si>
  <si>
    <t>DUCR580404MHGRRF05</t>
  </si>
  <si>
    <t>ANDREA MONROY PELCASTRE</t>
  </si>
  <si>
    <t>MOPA201201MHGNLN03</t>
  </si>
  <si>
    <t>MARIA ISABEL TREJO YAÑEZ</t>
  </si>
  <si>
    <t>TEYI830321MHGRXS05</t>
  </si>
  <si>
    <t>PATRICIA FERNANDO RAMOS</t>
  </si>
  <si>
    <t>FERP761109MVZRMT00</t>
  </si>
  <si>
    <t>LUCINA CORDERO ARELLANO</t>
  </si>
  <si>
    <t>COAL750126MHGRRC14</t>
  </si>
  <si>
    <t>MAGDALENA GONZALEZ TREJO</t>
  </si>
  <si>
    <t>GOTM320529MHGNRG07</t>
  </si>
  <si>
    <t>TERESA GUZMAN CORDRO</t>
  </si>
  <si>
    <t>GUCT900704MHGZRR07</t>
  </si>
  <si>
    <t>GOSA380911MHGNTR09</t>
  </si>
  <si>
    <t>PATRICIA GUZMAN MORENO</t>
  </si>
  <si>
    <t>GUMP710423MHGZRT08</t>
  </si>
  <si>
    <t>MARGARITA SAMPAYO MALDONADO</t>
  </si>
  <si>
    <t>SAMM590126MHGMLR05</t>
  </si>
  <si>
    <t>SABINA LICONA MENDOZA</t>
  </si>
  <si>
    <t>LIMS771229MHGCNB09</t>
  </si>
  <si>
    <t>SIXTA SANTOS SANCHEZ</t>
  </si>
  <si>
    <t>SASS820807MVZNNX05</t>
  </si>
  <si>
    <t>MARIBEL PACHECO ROMERO</t>
  </si>
  <si>
    <t>PARM881204MHGCMR05</t>
  </si>
  <si>
    <t>JOAQUIN NARANJO HERNANDEZ</t>
  </si>
  <si>
    <t>NAHJ820424HHGRRQ07</t>
  </si>
  <si>
    <t>MARIA FELIX ARTEAGA ESCORCIA</t>
  </si>
  <si>
    <t>AEEF540712MHGRSL06</t>
  </si>
  <si>
    <t>MOJV650615MHGTTC06</t>
  </si>
  <si>
    <t>MARIA DEL CARMEN GLORIDA  BARRAGAN</t>
  </si>
  <si>
    <t>FOBC630716MHGLRR03</t>
  </si>
  <si>
    <t>IDANELI LARA ALCUDIA</t>
  </si>
  <si>
    <t>LAAR831007MDFRLD06</t>
  </si>
  <si>
    <t>MARIA VICTORIA MORENO JARDINEZ</t>
  </si>
  <si>
    <t>ANGELA MORENO JARDINEZ</t>
  </si>
  <si>
    <t>MOJA530802MHGRRN08</t>
  </si>
  <si>
    <t>MODESTA MARTINEZ LOPEZ</t>
  </si>
  <si>
    <t>MALM381605MHGRPD07</t>
  </si>
  <si>
    <t>MARIA RAMIREZ GUTIERREZ</t>
  </si>
  <si>
    <t>RAGM450912MHGMTR07</t>
  </si>
  <si>
    <t>JOSEFINA MALDONADO RIOS</t>
  </si>
  <si>
    <t>MARJ740323MHGLSS02</t>
  </si>
  <si>
    <t>VICTORIA FLORIDA CORTES</t>
  </si>
  <si>
    <t>FOCV720323MVZLRC00</t>
  </si>
  <si>
    <t>GUILLERMO GONZLAEZ VARGAS</t>
  </si>
  <si>
    <t>GOVG550210HHGNRL07</t>
  </si>
  <si>
    <t>CIRILO MORENO ORTIZ</t>
  </si>
  <si>
    <t>MOOC860627HHGRRR03</t>
  </si>
  <si>
    <t>GERMAN BENITO SAMPAYO</t>
  </si>
  <si>
    <t>BESG840618HHGNMR00</t>
  </si>
  <si>
    <t>FRANCISCA ESCOBAR BARRAGAN</t>
  </si>
  <si>
    <t>EOBF681006MHGSRR06</t>
  </si>
  <si>
    <t>ERNESTINA  CORDERO HERNANDEZ</t>
  </si>
  <si>
    <t>COHE311111MHGRRR03</t>
  </si>
  <si>
    <t>FELIX EDMUNDO SOTO SOTO</t>
  </si>
  <si>
    <t>SOSF481120HHGTTL07</t>
  </si>
  <si>
    <t>ESPISIA MORENO MARTINEZ</t>
  </si>
  <si>
    <t>MOME380521MHGRRS04</t>
  </si>
  <si>
    <t>ARMINDA GONZALEZ SOTO</t>
  </si>
  <si>
    <t>MATERIAL PARA COLOCAR TINACO Y TANQUE ESTACIONARIO</t>
  </si>
  <si>
    <t>ESCUELA PRIMARIA "MIGUEL HIDALGO" RANCHERIA  POTRERO DE MONRROY</t>
  </si>
  <si>
    <t>C.C.T. 13DPR183OU</t>
  </si>
  <si>
    <t>REPARACION DE SANITARIOS</t>
  </si>
  <si>
    <t>CONTRUCCION DE  LOZA</t>
  </si>
  <si>
    <t>ESCUELA PRIMARIA "LUIS DONALDO COLOSIO" CALABAZAS 2DA. SECCION</t>
  </si>
  <si>
    <t>C.C.T. 13KPR0813I</t>
  </si>
  <si>
    <t xml:space="preserve">PINTURA </t>
  </si>
  <si>
    <t>PREESCOLAR "OCTAVIO PAZ " LOMA ANCHA</t>
  </si>
  <si>
    <t>C.C.T. 13KJN08311</t>
  </si>
  <si>
    <t>CEMENTO PARA CORREDOR</t>
  </si>
  <si>
    <t>PREESCOLAR " SOR JUANA INES DE LA CRUZ "  CHICHICAXTLE</t>
  </si>
  <si>
    <t>C.C.T. 13KJN1697X</t>
  </si>
  <si>
    <t>CONSTRUCCION DE FOSA SEPTICA</t>
  </si>
  <si>
    <t>TELESECUNDARIA NO. 68 RANCHERIA XUCHITL</t>
  </si>
  <si>
    <t>C.C.T. 13DTV0698V</t>
  </si>
  <si>
    <t>CONSTRUCCION DE MURO DE CONTENCION</t>
  </si>
  <si>
    <t>PREESCOLAR " GABRIELA MISTRAL "  EJIDO PALIZAR</t>
  </si>
  <si>
    <t>C.C.T. 13KJN1045R</t>
  </si>
  <si>
    <t>ESCUELA PRIMARIA "CARLOS FUENTES "  RANCHERIA ROSA DE CASTILLA</t>
  </si>
  <si>
    <t>C.C.T. 13KDPR2943D</t>
  </si>
  <si>
    <t>PREESCOLAR " MIGUEL HIDALGO"  TETETLA</t>
  </si>
  <si>
    <t>C.C.T. 13KJN0085R</t>
  </si>
  <si>
    <t>INSTALACION ELECTRICA</t>
  </si>
  <si>
    <t>ESCUELA PRIMARIA " PENSADOR MEXICANO"  MILPA VIEJA</t>
  </si>
  <si>
    <t>C.C.T. 13DPR2137A</t>
  </si>
  <si>
    <t>MATERIAL PARA LA INSTALACION DEL COMEDOR</t>
  </si>
  <si>
    <t>MATERIIAL PARA PEGAR LOZETA</t>
  </si>
  <si>
    <t>CONSTRUCCION DE BEBEDERO</t>
  </si>
  <si>
    <t>EOGY820924MHGSDC05</t>
  </si>
  <si>
    <t>CONSTRUCCION DE CENTRO COMUNITARIO</t>
  </si>
  <si>
    <t>CONSTRUCCION DE CASA COMUNITARIO</t>
  </si>
  <si>
    <t>RANCHERIA CHICHICAXTLE / YUCITA ESCOBAR GODINEZ</t>
  </si>
  <si>
    <t>MILPA VIEJA / FEDERICO GONZALEZ ZARAGOZA</t>
  </si>
  <si>
    <t>AMANTENIMIENTO DEL ALUMBRADO DEL AUDITORIO</t>
  </si>
  <si>
    <t>MILPA VIEJA / FEDERICO SOTO ESCAMILLA</t>
  </si>
  <si>
    <t>SOEF390728HHGTSD00</t>
  </si>
  <si>
    <t>COLOCAR TOPES</t>
  </si>
  <si>
    <t>COLONIA LA LOMA / EMILIANO GRANILLO GONZALEZ</t>
  </si>
  <si>
    <t>GAGE721205HHGRNM05</t>
  </si>
  <si>
    <t>CONSTRUIR ALCANTARILLA</t>
  </si>
  <si>
    <t>TETETLA / EUGENIO SOLIS GUERRERO</t>
  </si>
  <si>
    <t>SOGE690307HHGLRG04</t>
  </si>
  <si>
    <t>MACHETES PARA CHAPEO EN LA COMUNIDAD</t>
  </si>
  <si>
    <t>CONSTRUCCION DE PATIO EN LA UNIDAD MEDICA</t>
  </si>
  <si>
    <t>EMV830930HHGSLC05</t>
  </si>
  <si>
    <t>POTRERO DE MONRRROY / VICTOR ESCORCIA MALDONADO</t>
  </si>
  <si>
    <t>MILPA VIEJA / ROSALVA A GUILAR SALINAS</t>
  </si>
  <si>
    <t>AUSR980510MPLGLS01</t>
  </si>
  <si>
    <t>JOSEFINA CASAÑEDA MONRROY</t>
  </si>
  <si>
    <t>CABLE PARA INSTALACION DE LUZ</t>
  </si>
  <si>
    <t>CAMJ650319MHGSNS17</t>
  </si>
  <si>
    <t>ARMANDO PACHECO GUZMAN</t>
  </si>
  <si>
    <t>CONEXIÓN DE DRENAJE</t>
  </si>
  <si>
    <t>PAGA830217HHGCZR01</t>
  </si>
  <si>
    <t>APOYO A FUNERALES</t>
  </si>
  <si>
    <t>MANGUERA</t>
  </si>
  <si>
    <t>LILIANA GUTIERREZ ARTEAGA</t>
  </si>
  <si>
    <t>MATERIAL PARA FUNERAL</t>
  </si>
  <si>
    <t>APOYO A LA VIVIENDA CON CEMENTO</t>
  </si>
  <si>
    <t>CEMENTO</t>
  </si>
  <si>
    <t>ISABEL HERNANDEZ SOTO</t>
  </si>
  <si>
    <t>HESI800702MHGRTS05</t>
  </si>
  <si>
    <t>ROSA FLORES GUTIERREZ</t>
  </si>
  <si>
    <t>FOGR660403MHGLTS03</t>
  </si>
  <si>
    <t>MARIA DEL CARMEN CORDERO MARTINEZ</t>
  </si>
  <si>
    <t>COGC760724MHGRD07</t>
  </si>
  <si>
    <t>EMMA VERA SOLIS</t>
  </si>
  <si>
    <t>VESE860319MVZRLM02</t>
  </si>
  <si>
    <t>MARIBEL MORENO ESCOBAR</t>
  </si>
  <si>
    <t>MOEM930701MHGRSR03</t>
  </si>
  <si>
    <t>BENITO GONZALEZ ISLAS</t>
  </si>
  <si>
    <t>GOIB641008HHGNSN05</t>
  </si>
  <si>
    <t>PETRA PEREZ CORDERO</t>
  </si>
  <si>
    <t>PECP830108MHGRRT05</t>
  </si>
  <si>
    <t>GULLERMINA AUSTREBERTA ESCOBEDO  HERNANDEZ</t>
  </si>
  <si>
    <t>EOHG580210MHGSRL04</t>
  </si>
  <si>
    <t>ELIODORO MORENO MARTINEZ</t>
  </si>
  <si>
    <t>MOME3311156HHGRRL02</t>
  </si>
  <si>
    <t>MARIA DEL CARMEN GONZALEZ GRNAILLO</t>
  </si>
  <si>
    <t>GOGC850814MHGNRR08</t>
  </si>
  <si>
    <t>MARTHA  MARTINEZ GUTIERREZ</t>
  </si>
  <si>
    <t>MAGM710222MVZRTR07</t>
  </si>
  <si>
    <t>ARIANET SOTO SAMPAYO</t>
  </si>
  <si>
    <t>SOSA880620MHGTMR04</t>
  </si>
  <si>
    <t>ANDREA CORDERO GODINEZ</t>
  </si>
  <si>
    <t>COGA670204MHGRDN08</t>
  </si>
  <si>
    <t>MARIA CRISTINA SOLIS MARTINEZ</t>
  </si>
  <si>
    <t>SOMC730102MHGLRR03</t>
  </si>
  <si>
    <t>VALERIANA PACHECO BAZAN</t>
  </si>
  <si>
    <t>PABV500414MHGCZL08</t>
  </si>
  <si>
    <t>JOSEFA GONZALEZ ESTEFES</t>
  </si>
  <si>
    <t>GOEJ520317MVZNSS02</t>
  </si>
  <si>
    <t>ANTONIO SOSA CABRERA</t>
  </si>
  <si>
    <t>SOCA540613HHGTBN02</t>
  </si>
  <si>
    <t>CAROLINA PEREZ ESTEFES</t>
  </si>
  <si>
    <t>PEEC870527MHGRSR08</t>
  </si>
  <si>
    <t>MARIA JOSEFINA ANAYA BALDERRAMA</t>
  </si>
  <si>
    <t>AABJ660316MHGNLS03</t>
  </si>
  <si>
    <t>JUANA GONZALEZ GRCIA</t>
  </si>
  <si>
    <t>COGJ901214MHGNRN03</t>
  </si>
  <si>
    <t>LAURA LICONA HERNANDEZ</t>
  </si>
  <si>
    <t>LIHL861130MHGCRR09</t>
  </si>
  <si>
    <t>VICTORIA MARTINEZ YAÑEZ</t>
  </si>
  <si>
    <t>MAYV781211MHGRXXC06</t>
  </si>
  <si>
    <t>SILVERIO CRUZ ESTEFES</t>
  </si>
  <si>
    <t>CUES720620HHGRSL08</t>
  </si>
  <si>
    <t>CLARA FLOREZ GUTIERREZ</t>
  </si>
  <si>
    <t>FOGC360812MHGLTL04</t>
  </si>
  <si>
    <t>ERNESTINA MATIAS GARCIA</t>
  </si>
  <si>
    <t>MAGE611107MDFTRR02</t>
  </si>
  <si>
    <t>APOYO A LA VIVIENDA CON BLOCK</t>
  </si>
  <si>
    <t>BLOCK</t>
  </si>
  <si>
    <t>PRISCILIANO ESPAÑA  CORDERO</t>
  </si>
  <si>
    <t>EACP790104HHGSRR02</t>
  </si>
  <si>
    <t>LORENA SANCHEZ ROMERO</t>
  </si>
  <si>
    <t>SARL860114MVZNMR05</t>
  </si>
  <si>
    <t>DOMINGA ESTEFES GOMEZ</t>
  </si>
  <si>
    <t>EEGD901104MHGSMM04</t>
  </si>
  <si>
    <t>LUCIA PAREDES ESTEFES</t>
  </si>
  <si>
    <t>PAEL781213MMCRSC06</t>
  </si>
  <si>
    <t>PAULA ARELLANO HERNANDEZ</t>
  </si>
  <si>
    <t>AEHP831018MHGRRL09</t>
  </si>
  <si>
    <t>BONFILIO PEREZ MONTIEL</t>
  </si>
  <si>
    <t>PEMB640212HHGRNN09</t>
  </si>
  <si>
    <t>MOJV650615MHGRRC06</t>
  </si>
  <si>
    <t>EMILIA HERNANDEZ MONTIEL</t>
  </si>
  <si>
    <t>HEME840609MHGRNM04</t>
  </si>
  <si>
    <t>FORTINO MARTINEZ JARDINEZ</t>
  </si>
  <si>
    <t>JAMF710812HHGRRR07</t>
  </si>
  <si>
    <t>MARIA CRISTINA SOLIS HERNANDEZ</t>
  </si>
  <si>
    <t>SOCMC370102MHGLRR03</t>
  </si>
  <si>
    <t>VENERARDA ESPAÑA MALDONADO</t>
  </si>
  <si>
    <t>EAMV621114MHGSLN08</t>
  </si>
  <si>
    <t>SOCORRO HERNANDEZ ESPAÑA</t>
  </si>
  <si>
    <t>HEAS710627MHGRYC04</t>
  </si>
  <si>
    <t>CORNELIO PACHECO MENDOZA</t>
  </si>
  <si>
    <t>PAMC710816HHGCNR00</t>
  </si>
  <si>
    <t>LAURA GUZMAN ISLAS</t>
  </si>
  <si>
    <t>GUIL940619MHGZSR06</t>
  </si>
  <si>
    <t>MAURA GODINEZ ISLAS</t>
  </si>
  <si>
    <t>GOIM740213MVZDSR09</t>
  </si>
  <si>
    <t>CIRILA PACHECO MENDOZA</t>
  </si>
  <si>
    <t>PAMC540709MHGCNR03</t>
  </si>
  <si>
    <t>GULLERMO GONZALEZ VARGAS</t>
  </si>
  <si>
    <t>FRANCISCA MONTIEL GALINDO</t>
  </si>
  <si>
    <t>MOSJ810102MHGRNS06</t>
  </si>
  <si>
    <t>MALM380605MHGRPD07</t>
  </si>
  <si>
    <t>MARIA DE JESUS MORENO SANCHEZ</t>
  </si>
  <si>
    <t>MOGF430511MHGNLR05</t>
  </si>
  <si>
    <t>FLORENCIO FLORES SOLIS</t>
  </si>
  <si>
    <t>MARIA JUANA MONTIEL SOTO</t>
  </si>
  <si>
    <t>MOSJ620308MHGNTN00</t>
  </si>
  <si>
    <t>APOYO  A ORGANISMOS SOCIALES Y GUBERNAMENTALES</t>
  </si>
  <si>
    <t>APOYO AL MEDICO LEGISTA DEL DISTRITO DE TENANGO DE DORIA, CORRESPONDIENTE AL MES DE MAYO, JUNIO Y JULIO  2014</t>
  </si>
  <si>
    <t>Total fondo 3</t>
  </si>
  <si>
    <t>RECURSOS PROPIOS</t>
  </si>
  <si>
    <t>ESCUELA PRIMARIA  ALVARO OBREGON</t>
  </si>
  <si>
    <t>C.C.T.13DPR2030I</t>
  </si>
  <si>
    <t>BANAMEX / 5057987</t>
  </si>
  <si>
    <t>APOYO ALA ESCUELA PRIMARIA BELIZARIO DOMINGUEZ DE CHICHICAXTLE CORRESPONDIENTE AL MES DE JUNIO 2014</t>
  </si>
  <si>
    <t>APOYO A LA ESCUELA PRIMARIA "ADOLFO LOPEZ MATEOS" DE LOMA ANCHA, CORRESPONDIENTE AL MES DE JUNIO  2014</t>
  </si>
  <si>
    <t>APOYO AL CENTRO DE SALUD CORRESPONDIENTE AL MES  DE JULIO  2014</t>
  </si>
  <si>
    <t>APOYO AL JARDIN DE NIÑOS NETZAHUALCOYOTL,  DE MILPA VIEJA, CORRESPONDIENTE AL MES DE JUNIO  2014</t>
  </si>
  <si>
    <t>APOYO A LA ESCUELA PRIMARIA "JOSE MARIA MORELOS"  DE PLAN GRANDE CORRESPONDIENTE AL MES DE JUNIO  2014</t>
  </si>
  <si>
    <t>APOYO A LA ESCUELA PRIMARIA "ESFUERZO PROLETARIO" DE EJIDO PALIZAR CORRESPONDIENTE AL MES DE JUNIO  2014</t>
  </si>
  <si>
    <t>APOYO A LA SECUNDARIA TECNICA. 32, DE AGUA BLANCA, CORRESPONDIENTE AL MES DE JUNIO Y JULIO   2014</t>
  </si>
  <si>
    <t>APOYO A LA ESCUELA PRIMARIA "ALVARO OBREGON" DE EJIDO CALABAZAS,  CORRESPONDIENTE AL MES DE MAYO 2014</t>
  </si>
  <si>
    <t>APOYO A LA ESCUELA PRIMARIA "ALVARO OBREGON" DE AGUA BLANCA CORRESPONDIENTE AL MES DE JUNIO  2014</t>
  </si>
  <si>
    <t>APOYO AL BACHILLERATO PLANTEL AGUA BLANCA CORRESPONDIENTE AL MES DE JUNIO Y JULIO  2014</t>
  </si>
  <si>
    <t>APOYO A LA PREPARATORIA ABIERTA DE AGUA BLANCA DE ITURBIDE, CORRESPONDIENTE AL MES DE MAYO, JUNIO Y JULIO 2014</t>
  </si>
  <si>
    <t>APOYO A LA ESCUELA PRIMARIA "BENITO JUAREZ"  DE  REMUDADERO CORRESPONDIENTE AL MES DE JUNIO   2014</t>
  </si>
  <si>
    <t>APOYO A LA ESCUELA TELESECUNDARIA 468  DE RANCHERIA CUBES, CORRESPONDIENTE AL MES DE JUNIO  2014</t>
  </si>
  <si>
    <t>FORTAMUN</t>
  </si>
  <si>
    <t>BANAMEX /5058029</t>
  </si>
  <si>
    <t>Total fondo 4</t>
  </si>
  <si>
    <t>APOYO AL  C- 4  SUBCENTRO TULANCINGO, CORREPONDIENTE AL MES DE JULIO 2014</t>
  </si>
  <si>
    <t>APOYO AL JARDIN DE NIÑOS  CARMEN SERDAN, DE AGUA BLANCA,CORRESPONDIENTE AL MES DE JUNIO 2014</t>
  </si>
  <si>
    <t>APOYO A LA ESCUELA PRIMARIA PENSADOR MEXICANO, DE MILPA VIEJA, CORRESPONDIENTE AL MES DE JUNIO  2014</t>
  </si>
  <si>
    <t>SUPERVISION ESCOLAR ZONA 64</t>
  </si>
  <si>
    <t>APOYO A LA SUPERVISION ESCOLAR  DE TELESECUENDARIAS  ZONA 64, CORRESPONDIENTE AL MES DE  JUNIO 2014</t>
  </si>
  <si>
    <t>APOYO A LA ESCUELA CORREGIDORA DE QUERETARO DEL  EJIDO AGUA BLNACA, CORRESPONDIENTE AL MES DE JUNIO   2014</t>
  </si>
  <si>
    <t>APOYO AL BACHILLERATO PLANTEL AGUA BLANCA CORRESPONDIENTE AL MES DE JUNIO  Y JULIO 2014</t>
  </si>
  <si>
    <t>APOYO A LA ESCUELA PRIMARIA BENITO JUAREZ  DE RANCHERIA PALIZAR CORRESPONDIENTE AL MES DE JUNIO 2014</t>
  </si>
  <si>
    <t>APOYO AL AL DEFENSOR DE OFICIO DEL JUZGADO DE PRIMERA INSTANCIA CORRESPONDIENTE AL MES DE JULIO  2014</t>
  </si>
  <si>
    <t>APOYO A LA ESCUELA PRIMARIA FRANCISCO SARABIA , DE RANCHERIA CUBES, CORRESPONDIENTE AL MES DE JUNIO   2014</t>
  </si>
  <si>
    <t>APOYO A LA UNIDAD COORDINADORA DE EDUCACION INICIALCORRESPONDIENTE AL MES  DE JUNIO  2014</t>
  </si>
  <si>
    <t>APOYO A LA DELEGACION SINDICAL DII145 CORRESPONDIENTE AL MES DE  JUNIO 2014</t>
  </si>
  <si>
    <t>APOYO A LA ESCUELA PRIMARIA "BENITO JUAREZ " DE EJIDO CUBES, CORRESPONDIENTE AL MES DE JUNIO 2014</t>
  </si>
  <si>
    <t>APOYO A  LA ESCUELA PRIMARIA "ALVARO  OBREGON" DE AGUA BLANCA DE ITURBIDE, CORRESPONDIENTE AL MES DE ENERO, FEBRERO, MARZO, ABRILY MAYO  2014</t>
  </si>
  <si>
    <t>REFRESCO DIA DEL MAESTRO</t>
  </si>
  <si>
    <t>DELEGACION DII 145</t>
  </si>
  <si>
    <t>ALIMENTO PARA LA EXPOSICION GNANDERA</t>
  </si>
  <si>
    <t>OVINOCULTORES DE LA REGION OTOMI- TEPEHUAS P.R. DE R.L.</t>
  </si>
  <si>
    <t>MARIA ZENAIDA ESCOBAR HERNANDEZ</t>
  </si>
  <si>
    <t>EOHZ470111MHGSRN14</t>
  </si>
  <si>
    <t>NEMECIA LUCILA ROMO BADILLO</t>
  </si>
  <si>
    <t>ROBN701031MVZMDM07</t>
  </si>
  <si>
    <t>ELECTRODOMESTICOS</t>
  </si>
  <si>
    <t>EMILIA MORENO ANAYA</t>
  </si>
  <si>
    <t>MOAE760824MHGRNM00</t>
  </si>
  <si>
    <t>SAN MARTIN /JUAN HERNANDEZ ARELLANO</t>
  </si>
  <si>
    <t>HEAJ590712HHGRRN07</t>
  </si>
  <si>
    <t>PASTEL</t>
  </si>
  <si>
    <t>COORDINACION EDUCACION INICIAL ZONA 31</t>
  </si>
  <si>
    <t>COMIDA Y DESECHABLE</t>
  </si>
  <si>
    <t>GRUPO DE LA TERCERA EDAD DE AGUA BLANCA</t>
  </si>
  <si>
    <t>INSCRIPCION</t>
  </si>
  <si>
    <t>GUTIERREZ YAÑEZ ESPERANZA</t>
  </si>
  <si>
    <t>89 Te</t>
  </si>
  <si>
    <t>85 Te</t>
  </si>
  <si>
    <t>6 Re</t>
  </si>
  <si>
    <t>88 Te</t>
  </si>
  <si>
    <t>87 Te</t>
  </si>
  <si>
    <t>86 Te</t>
  </si>
  <si>
    <t>75 Te</t>
  </si>
  <si>
    <t>COMIDA DIA DEL MAESTRO</t>
  </si>
  <si>
    <t>74 Te</t>
  </si>
  <si>
    <t>LONA PARA EVENTO DE CLAUDURA</t>
  </si>
  <si>
    <t>C.C,T.13KPR03344E</t>
  </si>
  <si>
    <t>73 Te</t>
  </si>
  <si>
    <t>MESAS Y SILLAS  DIA DEL MAESTRO</t>
  </si>
  <si>
    <t>ESCUELA PRIMARIA # IGNACIO ALLENDE" SAN MARTIN</t>
  </si>
  <si>
    <t>101 Ff</t>
  </si>
  <si>
    <t>IRMA GOMEZ FLORES</t>
  </si>
  <si>
    <t>GOFI920619MHGMLR09</t>
  </si>
  <si>
    <t>102  Ff</t>
  </si>
  <si>
    <t>103  Ff</t>
  </si>
  <si>
    <t>104  Ff</t>
  </si>
  <si>
    <t>105  Ff</t>
  </si>
  <si>
    <t>106  Ff</t>
  </si>
  <si>
    <t>107  Ff</t>
  </si>
  <si>
    <t>CUSO DE BORDADO</t>
  </si>
  <si>
    <t>ROFH751228MHGMRR18</t>
  </si>
  <si>
    <t>108  Ff</t>
  </si>
  <si>
    <t>CALABAZAS PRIMERA SECCION / MARIA HORTENCIA ROMERO FERNANDEZ</t>
  </si>
  <si>
    <t>PRODUCTOS DE BELLEZA PARA ALUMNAS DEL CURSO DE BELLEZA</t>
  </si>
  <si>
    <t>RADY860428MHGMZS05</t>
  </si>
  <si>
    <t>MILPA VIEJA / YECENIA RAMIREZ DIAZ</t>
  </si>
  <si>
    <t>109  Ff</t>
  </si>
  <si>
    <t>ESTANCIA INFANTIL "MI PEQUEÑO MUNDO" DE AGUA BLANCA DE ITURBIDE</t>
  </si>
  <si>
    <t>APOYO AL C-4 SUBCENTRO TULANCINGO</t>
  </si>
  <si>
    <t>110 Ff</t>
  </si>
  <si>
    <t>VIRGINIA GARCIA CASTAÑEDA</t>
  </si>
  <si>
    <t>EIHC480709MHGSRR00</t>
  </si>
  <si>
    <t>CIRILA DEL CARMEN ESPINOZA HERNANDEZ</t>
  </si>
  <si>
    <t>EAAF821004MHGSLR03</t>
  </si>
  <si>
    <t>FORMULA LACTEA</t>
  </si>
  <si>
    <t>ROSALINA GONZALEZ SANCHEZ</t>
  </si>
  <si>
    <t>GOSR710917MMCNNS04</t>
  </si>
  <si>
    <t>MARGARITA PEREZ MARTINEZ</t>
  </si>
  <si>
    <t>PEMM760101MDFRRR03</t>
  </si>
  <si>
    <t>SANTA HERNANDEZ HERNANDEZ</t>
  </si>
  <si>
    <t>APOYO A ESTUDIANTES</t>
  </si>
  <si>
    <t>69 Te</t>
  </si>
  <si>
    <t>68 Te</t>
  </si>
  <si>
    <t>67 Te</t>
  </si>
  <si>
    <t>66 Te</t>
  </si>
  <si>
    <t>44 Te</t>
  </si>
  <si>
    <t>37 Te</t>
  </si>
  <si>
    <t>36 Te</t>
  </si>
  <si>
    <t>35 Te</t>
  </si>
  <si>
    <t>71 Te</t>
  </si>
  <si>
    <t>70 Te</t>
  </si>
  <si>
    <t>90 Ff</t>
  </si>
  <si>
    <t>ENTE PUBLICO:</t>
  </si>
  <si>
    <t>MONTOS PAGADOS POR AYUDAS Y SUBSIDIOS</t>
  </si>
  <si>
    <t>PERIODO ( TRIMESTRE XXXXX DEL AÑO 2014)</t>
  </si>
  <si>
    <t>MES</t>
  </si>
  <si>
    <t>CONCEPTO</t>
  </si>
  <si>
    <t>AYUDA A</t>
  </si>
  <si>
    <t>SUBSIDIO</t>
  </si>
  <si>
    <t xml:space="preserve">SECTOR </t>
  </si>
  <si>
    <t>BENEFICIARIO</t>
  </si>
  <si>
    <t>CURP</t>
  </si>
  <si>
    <t>RFC</t>
  </si>
  <si>
    <t>MONTO PAGADO</t>
  </si>
  <si>
    <t xml:space="preserve"> (ECONOMICO O SOCIAL)</t>
  </si>
  <si>
    <t>AGOSTO</t>
  </si>
  <si>
    <t>CURSO DE ZUMBA NIVEL 1</t>
  </si>
  <si>
    <t>OSSIRIS SELENE PAREDES MARTINEZ</t>
  </si>
  <si>
    <t>MAPO950222MGRRRS09</t>
  </si>
  <si>
    <t>MAPO950222</t>
  </si>
  <si>
    <t>AIMM840426</t>
  </si>
  <si>
    <t>MARICELA MARTINEZ ARIAS</t>
  </si>
  <si>
    <t>MAAM941202MHGRRR07</t>
  </si>
  <si>
    <t>MAAM941202</t>
  </si>
  <si>
    <t>DULCE OIVIA HERNANDEZ GARCIA</t>
  </si>
  <si>
    <t>HEGD911223MSLRRL13</t>
  </si>
  <si>
    <t>HEGD911223</t>
  </si>
  <si>
    <t>CURSO DE GELATINA ARTISTICA</t>
  </si>
  <si>
    <t>MARIA ESPAÑA CORDERO</t>
  </si>
  <si>
    <t>EACM710724MHGSRR00</t>
  </si>
  <si>
    <t>EACM710724</t>
  </si>
  <si>
    <t>CRESENCIANA YOLANDA HERNANDEZ HERNANNDEZ</t>
  </si>
  <si>
    <t>HEHC780615MHGRRR04</t>
  </si>
  <si>
    <t>HEHC780615</t>
  </si>
  <si>
    <t>ALEJANDRA GOMEZ GODINEZ</t>
  </si>
  <si>
    <t>GOGA920220MHGMDL01</t>
  </si>
  <si>
    <t>GOGA920220</t>
  </si>
  <si>
    <t>ANTONIA HERNANDEZ MORENO</t>
  </si>
  <si>
    <t>HEMA630510MHGRRN04</t>
  </si>
  <si>
    <t>HEMA630510</t>
  </si>
  <si>
    <t>ELOY YAÑEZ HERNANDEZ</t>
  </si>
  <si>
    <t>YAHE751201HHGXRL06</t>
  </si>
  <si>
    <t>YAHE751201</t>
  </si>
  <si>
    <t>NORMA LILIA HERNANDEZ PAREDES</t>
  </si>
  <si>
    <t>HEPN910116MHGRRR04</t>
  </si>
  <si>
    <t>HEPN910116</t>
  </si>
  <si>
    <t>MARYLU SANCHEZ SANCHEZ</t>
  </si>
  <si>
    <t>SASM900524MHGNNR05</t>
  </si>
  <si>
    <t>SASM900524</t>
  </si>
  <si>
    <t>FRANSISCA GARCIA PACHECO</t>
  </si>
  <si>
    <t>GAPF831107MHGRCCR01</t>
  </si>
  <si>
    <t>GAPF831107</t>
  </si>
  <si>
    <t>VALENTINA GUTIERREZ MARTINEZ</t>
  </si>
  <si>
    <t>GUMV730521MHGTRL06</t>
  </si>
  <si>
    <t>GUMV730521</t>
  </si>
  <si>
    <t>MARIA DE JESUS  CASTRO GUTIERREZ</t>
  </si>
  <si>
    <t>CAGJ780617MHGSTS09</t>
  </si>
  <si>
    <t>CAGJ780617</t>
  </si>
  <si>
    <t>PASAJE</t>
  </si>
  <si>
    <t>EIHC480709</t>
  </si>
  <si>
    <t>LINA LICONA SANTANA</t>
  </si>
  <si>
    <t>LISL550923MHGCNN04</t>
  </si>
  <si>
    <t>LISL550923</t>
  </si>
  <si>
    <t>NICOLASA CANDELARIA TREJO RUIZ</t>
  </si>
  <si>
    <t>TERN440910</t>
  </si>
  <si>
    <t>ESTUDIOS MEDICOS</t>
  </si>
  <si>
    <t>C. JUANA JARILLO MARTINEZ</t>
  </si>
  <si>
    <t>JAMJ530308MHGRRN05</t>
  </si>
  <si>
    <t>MHGRRN05</t>
  </si>
  <si>
    <t>PATRICIA GUTIERREZ HERNANDEZ</t>
  </si>
  <si>
    <t>GUHP920313MHGTRT08</t>
  </si>
  <si>
    <t>GUHP920313</t>
  </si>
  <si>
    <t>MARIA LUISA MERCADO GUTIERREZ</t>
  </si>
  <si>
    <t>MEGL680315MHGRTS02</t>
  </si>
  <si>
    <t>MEGL680315</t>
  </si>
  <si>
    <t>HEES760922</t>
  </si>
  <si>
    <t>MARIA DE LA PAZ MARTINEZ JARDINEZ</t>
  </si>
  <si>
    <t>MAJP841022MHGRRZ05</t>
  </si>
  <si>
    <t>MAJP841022</t>
  </si>
  <si>
    <t>COMIDA PARA EL FESTEJO DEL DIA DE LAS MADRES</t>
  </si>
  <si>
    <t>APOYO A  LA ESCUELA PRIMARIA "ALVARO  OBREGON" DE AGUA BLANCA DE ITURBIDE, CORRESPONDIENTE AL MES DE JUNIO  2014</t>
  </si>
  <si>
    <t>APOYO A  LA ESCUELA PRIMARIA "ALVARO  OBREGON" DE AGUA BLANCA DE ITURBIDE, CORRESPONDIENTE AL MES DE AGOSTO 2014</t>
  </si>
  <si>
    <t>APOYO A LA ESCUELA TELESECUNDARIA 468  DE RANCHERIA CUBES, CORRESPONDIENTE AL MES DE AGOSTO  2014</t>
  </si>
  <si>
    <t>APOYO A LA UNIDAD COORDINADORA DE EDUCACION INICIALCORRESPONDIENTE AL MES  DE AGOSTO  2014</t>
  </si>
  <si>
    <t>APOYO A LA ESCUELA PRIMARIA FRANCISCO SARABIA , DE RANCHERIA CUBES, CORRESPONDIENTE AL MES DE AGOSTO   2014</t>
  </si>
  <si>
    <t>APOYO A LA ESCUELA PRIMARIA "ESFUERZO PROLETARIO" DE EJIDO PALIZAR CORRESPONDIENTE AL MES DE AGOSTO  2014</t>
  </si>
  <si>
    <t>APOYO A LA ESCUELA PRIMARIA "ADOLFO LOPEZ MATEOS" DE LOMA ANCHA, CORRESPONDIENTE AL MES DE AGOSTO  2014</t>
  </si>
  <si>
    <t>APOYO AL JARDIN DE NIÑOS  CARMEN SERDAN, DE AGUA BLANCA,CORRESPONDIENTE AL MES DE AGOSTO 2014</t>
  </si>
  <si>
    <t>APOYO A LA SUPERVISION ESCOLAR  DE TELESECUENDARIAS  ZONA 64, CORRESPONDIENTE AL MES DE  JULIO  Y AGOSTO  2014</t>
  </si>
  <si>
    <t>APOYO AL BACHILLERATO PLANTEL AGUA BLANCA CORRESPONDIENTE AL MES DE AGOSTO 2014</t>
  </si>
  <si>
    <t>APOYO A LA ESCUELA PRIMARIA "JOSE MARIA MORELOS"  DE PLAN GRANDE CORRESPONDIENTE AL MES DE AGOSTO   2014</t>
  </si>
  <si>
    <t>APOYO AL BACHILLERATO PLANTEL AGUA BLANCA CORRESPONDIENTE AL MES DE AGOSTO  2014</t>
  </si>
  <si>
    <t>APOYO A LA PREPARATORIA ABIERTA DE AGUA BLANCA DE ITURBIDE, CORRESPONDIENTE AL MES DE AGOSTO 2014</t>
  </si>
  <si>
    <t>APOYO A LA ESCUELA PRIMARIA "ALVARO OBREGON" DE EJIDO CALABAZAS,  CORRESPONDIENTE AL MES DE AGOSTO 2014</t>
  </si>
  <si>
    <t>APOYO A LA ESCUELA CORREGIDORA DE QUERETARO DEL  EJIDO AGUA BLNACA, CORRESPONDIENTE AL MES DE AGOSTO   2014</t>
  </si>
  <si>
    <t>APOYO ALA ESCUELA PRIMARIA BELIZARIO DOMINGUEZ DE CHICHICAXTLE CORRESPONDIENTE AL MES DE AGOSTO 2014</t>
  </si>
  <si>
    <t>APOYO A LA ESCUELA PRIMARIA BENITO JUAREZ  DE RANCHERIA PALIZAR CORRESPONDIENTE AL MES DE AGOSTO 2014</t>
  </si>
  <si>
    <t>APOYO AL JARDIN DE NIÑOS NETZAHUALCOYOTL,  DE MILPA VIEJA, CORRESPONDIENTE AL MES DE AGOSTO 2014</t>
  </si>
  <si>
    <t>APOYO AL JARDIN DE NIÑOS NETZAHUALCOYOTL,  DE MILPA VIEJA, CORRESPONDIENTE AL MES DE AGOSTO  2014</t>
  </si>
  <si>
    <t>APOYO A LA ESCUELA PRIMARIA "BENITO JUAREZ"  DE  REMUDADERO CORRESPONDIENTE AL MES DE AGOSTO   2014</t>
  </si>
  <si>
    <t>APOYO AL  C- 4  SUBCENTRO TULANCINGO, CORREPONDIENTE AL MES DE AGOSTO 2014</t>
  </si>
  <si>
    <t>APOYO AL AL DEFENSOR DE OFICIO DEL JUZGADO DE PRIMERA INSTANCIA CORRESPONDIENTE AL MES DE AGOSTO  2014</t>
  </si>
  <si>
    <t>APOYO AL MEDICO LEGISTA DEL DISTRITO DE TENANGO DE DORIA, CORRESPONDIENTE AL MES DE AGOSTO  2014</t>
  </si>
  <si>
    <t>APOYO AL GRUPO DE LA TERCERA EDAD CORRESPONDIENTE AL MES DE JULIO Y AGOSTO 2014</t>
  </si>
  <si>
    <t>APOYO AL CENTRO DE SALUD CORRESPONDIENTE AL MES  DE AGOSTO  2014</t>
  </si>
  <si>
    <t>HOSPITALIZACION, MEDICAMENTO, MATERIAL DE CURACION  Y LABORATORIO</t>
  </si>
  <si>
    <t>JARDINEZ DURAN FAUSTO</t>
  </si>
  <si>
    <t>JRDRFS750930</t>
  </si>
  <si>
    <t>ATAUD</t>
  </si>
  <si>
    <t>ALBERTO FLORES CRUZ</t>
  </si>
  <si>
    <t>FOCA831121HHGLRL09</t>
  </si>
  <si>
    <t>CLARA MORENO MORENO</t>
  </si>
  <si>
    <t>MOMC840811MHGRRL00</t>
  </si>
  <si>
    <t>ALEJANDRO GARCIA MORENO</t>
  </si>
  <si>
    <t>GAMA870518HHGRRL04</t>
  </si>
  <si>
    <t>FORTINO MARTINEZ GAYOSSO</t>
  </si>
  <si>
    <t>CHICHICAXTLE / FORTINO MARTINEZ GAYOSSO</t>
  </si>
  <si>
    <t>EJIDO AGUA BLANCA/ ELOY YAÑEZ HERNANDEZ</t>
  </si>
  <si>
    <t>SAN PEDRITO / MARIA DE JESUS  CASTRO GUTIERREZ</t>
  </si>
  <si>
    <t>SILLAS Y MESAS</t>
  </si>
  <si>
    <t>JARDIN DE NIÑOS "CARMEN SERDAN"  DE AGUA BLANCA</t>
  </si>
  <si>
    <t>COMIDA Y REFRESCO</t>
  </si>
  <si>
    <t>LA LAGUNA / OLIVERIO HERNANDEZ LOPEZ</t>
  </si>
  <si>
    <t>119 Ff</t>
  </si>
  <si>
    <t>118 Ff</t>
  </si>
  <si>
    <t>117 Ff</t>
  </si>
  <si>
    <t>APOYO A CONSEJEROS  DE  CELONIAS, EJIDOS Y RANCHERIAS DEL MUNICIPIO</t>
  </si>
  <si>
    <t>ABIGAL SOLIS HERNANDEZ</t>
  </si>
  <si>
    <t>RANCEHRIA SAN PEDRITO / HUGO ROSAS ISLAS</t>
  </si>
  <si>
    <t>ROIH640914HVZSSG02</t>
  </si>
  <si>
    <t>CURSO DE CORTE DE CABELLO, PEINADO Y DECORACION  DE GLOBOS</t>
  </si>
  <si>
    <t>RANCHERIA POTRERO DE MONRROY / VICTOR ESCORCIA MALDONADO</t>
  </si>
  <si>
    <t>EOMV830930HHGFLC05</t>
  </si>
  <si>
    <t>MARIA ELENA  RENOBATO SALAZAR</t>
  </si>
  <si>
    <t>RESE550429MHGLL01</t>
  </si>
  <si>
    <t>JUANA FRANCO ROMERO</t>
  </si>
  <si>
    <t>FARM451222MHGRMN06</t>
  </si>
  <si>
    <t>115 Ff</t>
  </si>
  <si>
    <t>MARIA FELIX LIRA SANCHEZ</t>
  </si>
  <si>
    <t>LISF730725MHGRNL02</t>
  </si>
  <si>
    <t>JULIO</t>
  </si>
  <si>
    <t>121 Ff</t>
  </si>
  <si>
    <t>120 Ff</t>
  </si>
  <si>
    <t>7 Re</t>
  </si>
  <si>
    <t>11 Te</t>
  </si>
  <si>
    <t>55 Te</t>
  </si>
  <si>
    <t>65 Te</t>
  </si>
  <si>
    <t>90 Te</t>
  </si>
  <si>
    <t>91 Te</t>
  </si>
  <si>
    <t>92 Te</t>
  </si>
  <si>
    <t>93 Te</t>
  </si>
  <si>
    <t>94 Te</t>
  </si>
  <si>
    <t>MARIA ESCALONA SOTO</t>
  </si>
  <si>
    <t>EASM510125MHGSTR05</t>
  </si>
  <si>
    <t>LUCIA SOTO GUTIERREZ</t>
  </si>
  <si>
    <t>SOLG770219MHGTTC03</t>
  </si>
  <si>
    <t>ZENAIDA JARILLO HERNANDEZ</t>
  </si>
  <si>
    <t>125 Ff</t>
  </si>
  <si>
    <t>ENERGIA ELECTICA</t>
  </si>
  <si>
    <t>PREESCOLAR "SOR JUANA INES DE LA CRUZ" DE  CHICHICAXTLE</t>
  </si>
  <si>
    <t>126 Ff</t>
  </si>
  <si>
    <t>CURSO COMUNITARIO  "LUIS DONALDO COLOCIO" DE  RANCHERIA CALABAZAS SEGUNDA SECCION</t>
  </si>
  <si>
    <t>C.C.T. 13KJN697X</t>
  </si>
  <si>
    <t>C.C.T. 13KPR0613I</t>
  </si>
  <si>
    <t>PREESCOLAR "BENITO JUAREZ " DE  RANCHERIA SAN PEDRITO</t>
  </si>
  <si>
    <t>C.C.T. 13KJN0543N</t>
  </si>
  <si>
    <t>SILLAS</t>
  </si>
  <si>
    <t>C.C.T. 13DPR2073G</t>
  </si>
  <si>
    <t>APOYO AL BACHILLERATO PLANTEL AGUA BLANCA CORRESPONDIENTE AL MES DE SEPTIEMBRE 2014</t>
  </si>
  <si>
    <t>APOYO A LA DELEGACION SINDICAL DII145 CORRESPONDIENTE AL MES DE AGOSTO 2014</t>
  </si>
  <si>
    <t>APOYO A LA SECUNDARIA TECNICA. 32, DE AGUA BLANCA, CORRESPONDIENTE AL MES DE AGOSTO  2014</t>
  </si>
  <si>
    <t>APOYO A LA ESCUELA PRIMARIA "ALVARO OBREGON" DE AGUA BLANCA CORRESPONDIENTE AL MES DE AGOSTO  2014</t>
  </si>
  <si>
    <t>APOYO AL GRUPO DE LA TERCERA EDAD CORRESPONDIENTE AL MES DE SEPTIEMBRE 2014</t>
  </si>
  <si>
    <t>APOYO AL MEDICO LEGISTA DEL DISTRITO DE TENANGO DE DORIA, CORRESPONDIENTE AL MES DE SEPTIEMBRE  2014</t>
  </si>
  <si>
    <t>APOYO AL CENTRO DE SALUD CORRESPONDIENTE AL MES  DE SEPTIEMBRE 2014</t>
  </si>
  <si>
    <t>APOYO AL CENTRO DE SALUD CORRESPONDIENTE AL MES  DE SEPTIEMBRE  2014</t>
  </si>
  <si>
    <t>APOYO AL CENTRO DE SALUD CORRESPONDIENTE AL MES  DESEPTIEMBRE  2014</t>
  </si>
  <si>
    <t>APOYO A LA UNIDAD COORDINADORA DE EDUCACION INICIALCORRESPONDIENTE AL MES  DE SEPTIEMBRE   2014</t>
  </si>
  <si>
    <t>APOYO ALA ESCUELA PRIMARIA BELIZARIO DOMINGUEZ DE CHICHICAXTLE CORRESPONDIENTE AL MES DE SEPTIEMBRE  2014</t>
  </si>
  <si>
    <t>APOYO AL BACHILLERATO PLANTEL AGUA BLANCA CORRESPONDIENTE AL MES DE SEPTIEMBRE  2014</t>
  </si>
  <si>
    <t>APOYO A LA SUPERVISION ESCOLAR  DE TELESECUENDARIAS  ZONA 64, CORRESPONDIENTE AL MES DE  SEPTIEMBRE   2014</t>
  </si>
  <si>
    <t>APOYO A  LA ESCUELA PRIMARIA "ALVARO  OBREGON" DE AGUA BLANCA DE ITURBIDE, CORRESPONDIENTE AL MES DE SEPTIEMBRE  2014</t>
  </si>
  <si>
    <t>APOYO A LA ESCUELA PRIMARIA FRANCISCO SARABIA , DE RANCHERIA CUBES, CORRESPONDIENTE AL MES DE SEPTIEMBRE   2014</t>
  </si>
  <si>
    <t>APOYO A LA ESCUELA PRIMARIA "BENITO JUAREZ " DE EJIDO CUBES, CORRESPONDIENTE AL MES DE AGOSTO Y SEPTIEMBRE  2014</t>
  </si>
  <si>
    <t>APOYO A LA ESCUELA CORREGIDORA DE QUERETARO DEL  EJIDO AGUA BLNACA, CORRESPONDIENTE AL MES DE SEPTIEMBRE    2014</t>
  </si>
  <si>
    <t>APOYO A LA ESCUELA PRIMARIA PENSADOR MEXICANO, DE MILPA VIEJA, CORRESPONDIENTE AL MES DE SEPTIEMBRE  2014</t>
  </si>
  <si>
    <t>APOYO A LA ESCUELA PRIMARIA "ESFUERZO PROLETARIO" DE EJIDO PALIZAR CORRESPONDIENTE AL MES DE SEPTIEMBRE   2014</t>
  </si>
  <si>
    <t>APOYO A LA ESCUELA PRIMARIA BENITO JUAREZ  DE RANCHERIA PALIZAR CORRESPONDIENTE AL MES DE  SEPTIEMBRE  2014</t>
  </si>
  <si>
    <t>APOYO A LA SECUNDARIA TECNICA. 32, DE AGUA BLANCA, CORRESPONDIENTE AL MES DE SEPTIEMBRE   2014</t>
  </si>
  <si>
    <t>APOYO A LA PREPARATORIA ABIERTA DE AGUA BLANCA DE ITURBIDE, CORRESPONDIENTE AL MES DE SEPTIEMBRE 2014</t>
  </si>
  <si>
    <t>APOYO AL JARDIN DE NIÑOS  CARMEN SERDAN, DE AGUA BLANCA,CORRESPONDIENTE AL MES DE SEPTIEMBRE 2014</t>
  </si>
  <si>
    <t>APOYO A LA ESCUELA TELESECUNDARIA 468  DE RANCHERIA CUBES, CORRESPONDIENTE AL MES DE SEPTIEMBRE  2014</t>
  </si>
  <si>
    <t>APOYO A LA ESCUELA PRIMARIA "ADOLFO LOPEZ MATEOS" DE LOMA ANCHA, CORRESPONDIENTE AL MES DE SEPTIEMBRE  2014</t>
  </si>
  <si>
    <t>APOYO A LA ESCUELA PRIMARIA "JOSE MARIA MORELOS"  DE PLAN GRANDE CORRESPONDIENTE AL MES DE SEPTIEMBRE    2014</t>
  </si>
  <si>
    <t>APOYO A LA ESCUELA PRIMARIA "BENITO JUAREZ"  DE  REMUDADERO CORRESPONDIENTE AL MES DE SEPTIEMBRE   2014</t>
  </si>
  <si>
    <t>APOYO A LA ESCUELA PRIMARIA "ALVARO OBREGON" DE EJIDO CALABAZAS,  CORRESPONDIENTE AL MES DE SEPTIEMBRE 2014</t>
  </si>
  <si>
    <t>APOYO AL JARDIN DE NIÑOS NETZAHUALCOYOTL,  DE MILPA VIEJA, CORRESPONDIENTE AL MES DE  SEPTIEMBRE 2014</t>
  </si>
  <si>
    <t>APOYO AL JARDIN DE NIÑOS NETZAHUALCOYOTL,  DE MILPA VIEJA, CORRESPONDIENTE AL MES DE SEPTIEMBRE  2014</t>
  </si>
  <si>
    <t>APOYO A LA DELEGACION SINDICAL DII145 CORRESPONDIENTE AL MES DE SEPTIEMBRE 2014</t>
  </si>
  <si>
    <t>SEPTIEMBRE</t>
  </si>
  <si>
    <t>MOBILIARIO, PAPELERIA, ARTICULOS DE OFICINA Y EQUIPO DE COMPUTO</t>
  </si>
  <si>
    <t>1 Te</t>
  </si>
  <si>
    <t>PUERTA Y VENTANA PARA LA NUEVA AULA</t>
  </si>
  <si>
    <t>RANCHERIA SAN PEDRITO/  BACHILLERATO</t>
  </si>
  <si>
    <t>BACHILLERATO DEL ESTAD DE HIDALGO PLANTEL AGUA BLANCA</t>
  </si>
  <si>
    <t>9 Te</t>
  </si>
  <si>
    <t>64 Te</t>
  </si>
  <si>
    <t>99 Te</t>
  </si>
  <si>
    <t>TRANSPORTE PARA ALUMNOS</t>
  </si>
  <si>
    <t>108 Te</t>
  </si>
  <si>
    <t>109 Te</t>
  </si>
  <si>
    <t>110 Te</t>
  </si>
  <si>
    <t>111 Te</t>
  </si>
  <si>
    <t>112 Te</t>
  </si>
  <si>
    <t>127 Ff</t>
  </si>
  <si>
    <t>ESCUELA PRIMARIA DE PLAN GRANDE "JOSE MA. MORELOS"</t>
  </si>
  <si>
    <t>128 Ff</t>
  </si>
  <si>
    <t>129 Ff</t>
  </si>
  <si>
    <t>HROV670916MHGRLC15</t>
  </si>
  <si>
    <t>MARIA VICTORINA HERNANDEZ OLIVER</t>
  </si>
  <si>
    <t>VERONICA CASTELAN ROMO</t>
  </si>
  <si>
    <t>CARV841010MHGSMR02</t>
  </si>
  <si>
    <t>DENNIS GUTIERREZ DURAN</t>
  </si>
  <si>
    <t>GUDD880122MHGTRN05</t>
  </si>
  <si>
    <t>JUANA CORDERO GODINEZ</t>
  </si>
  <si>
    <t>JAGC830920MHGRNN00</t>
  </si>
  <si>
    <t>EMETERIO ENRIQUE GUTIERREZ GUERRERO</t>
  </si>
  <si>
    <t>GUGE630330HHGTRM07</t>
  </si>
  <si>
    <t>CANDIDA JARDINEZ GONZALEZ</t>
  </si>
  <si>
    <t>GOSR710917MHCNNS04</t>
  </si>
  <si>
    <t>ELIZABETH TANIA CABRERA MALDONADO</t>
  </si>
  <si>
    <t>CAME941130MHGBLL08</t>
  </si>
  <si>
    <t>8 Re</t>
  </si>
  <si>
    <t>4 Ig</t>
  </si>
  <si>
    <t>7In</t>
  </si>
  <si>
    <t>COLONIA EL CAPULIN / CANDELARIA ORTEGA GAYOSSO</t>
  </si>
  <si>
    <t>OEGC80202MHGRYN09</t>
  </si>
  <si>
    <t>REGISTRO DE APOYOS, SUBSIDIOS Y TRANSFERENCIAS</t>
  </si>
  <si>
    <t>APOYO A PROYECTOS PRODUCTIVOS</t>
  </si>
  <si>
    <t>APOYO CON MOLINOS</t>
  </si>
  <si>
    <t>BASV560920MHGRLL03</t>
  </si>
  <si>
    <t>JULIA ESPAÑA CORDERO</t>
  </si>
  <si>
    <t>VIOLETA BARRON SOLIS</t>
  </si>
  <si>
    <t>EACJ720216MHGSRL00</t>
  </si>
  <si>
    <t>SILVIA FLORES HERNANDEZ</t>
  </si>
  <si>
    <t>FOHS720315MHGLRL05</t>
  </si>
  <si>
    <t>ANGEL GODEINEZ GUTIERREZ</t>
  </si>
  <si>
    <t>GOGA360802HHGTN00</t>
  </si>
  <si>
    <t>MARIA LUISA LECHUGA HERNANDEZ</t>
  </si>
  <si>
    <t>LERL611015MVZCRS08</t>
  </si>
  <si>
    <t>YOLANDA HERNANDEZ LOPEZ</t>
  </si>
  <si>
    <t>HELI791014MHGRPL04</t>
  </si>
  <si>
    <t>MARIA ESPAÑA MALDONADO</t>
  </si>
  <si>
    <t>EAMM680107MHGSLROO</t>
  </si>
  <si>
    <t>JUANA DE JESUS GARCIA</t>
  </si>
  <si>
    <t>JEGJ790606MHGSRN07</t>
  </si>
  <si>
    <t>LOGH361230MHGGPZN08</t>
  </si>
  <si>
    <t>HONORIA LOPEZ GUAMAN</t>
  </si>
  <si>
    <t>JUAN PABLO ARIAS CORDERO</t>
  </si>
  <si>
    <t>AICJ850626HHGRRN08</t>
  </si>
  <si>
    <t>REYNA ESPAÑA MALDONADO</t>
  </si>
  <si>
    <t>EAMR580307MHGSLY01</t>
  </si>
  <si>
    <t>AIEM590929HHGRSG08</t>
  </si>
  <si>
    <t>MIGUEL CARLOS  ARIAS ESCORCIA</t>
  </si>
  <si>
    <t>MARGARITA GODINEZ SOTO</t>
  </si>
  <si>
    <t>GOSM640610MHGDTR01</t>
  </si>
  <si>
    <t>MARGARITA TREJO CABRERA</t>
  </si>
  <si>
    <t>TECM450610MHGRB04</t>
  </si>
  <si>
    <t>TEODORA SANCHEZ SANCHEZ</t>
  </si>
  <si>
    <t>SAST680917HHGNND07</t>
  </si>
  <si>
    <t>PAULA DURAN CORDERO</t>
  </si>
  <si>
    <t>DUCP510428MHGRRL02</t>
  </si>
  <si>
    <t>REYNA GONZALEZ PEREZ</t>
  </si>
  <si>
    <t>GOPR690907MHGNRY05</t>
  </si>
  <si>
    <t>GREGORIA MENDEZ GONZALEZ</t>
  </si>
  <si>
    <t>MEGG730102MHGNNR02</t>
  </si>
  <si>
    <t>CRECENCIA CUELLAR VARGAS</t>
  </si>
  <si>
    <t>CUVC661229MVZLRR01</t>
  </si>
  <si>
    <t>AEEC510707MHGRSR04</t>
  </si>
  <si>
    <t>SOGG500408MHGSZL08</t>
  </si>
  <si>
    <t>APOYO CON HERRAMIENTAS</t>
  </si>
  <si>
    <t>ARISTEO ESPINOZA DURAN</t>
  </si>
  <si>
    <t>EIDA700927HDFSRR06</t>
  </si>
  <si>
    <t>GREGORIO MORENO LEMUS</t>
  </si>
  <si>
    <t>MOLG760312HHGRMMR03</t>
  </si>
  <si>
    <t>PEDRO FLORES ESPAÑA</t>
  </si>
  <si>
    <t>FOEP750531HHGLSD03</t>
  </si>
  <si>
    <t>FIDEL MORENO LEMUS</t>
  </si>
  <si>
    <t>MOLF920223HHGRMD08</t>
  </si>
  <si>
    <t>JOSE PASTOR CASTRO GUTIERREZ</t>
  </si>
  <si>
    <t>CAGP790806HHGSTS08</t>
  </si>
  <si>
    <t>REMEDIOS MOLINA ESPAÑA</t>
  </si>
  <si>
    <t>MOER320901MHGLSM01</t>
  </si>
  <si>
    <t>JOSEFINA MUÑOZ  MAYORGA</t>
  </si>
  <si>
    <t>MUMJ710916MVZXYS03</t>
  </si>
  <si>
    <t>MARIA GRISELDA OLVERA ZAMUDIO</t>
  </si>
  <si>
    <t>OEZG851120MHGLMR08</t>
  </si>
  <si>
    <t>JAVIER PAREDES ESPAÑA</t>
  </si>
  <si>
    <t>PAEJ700131HHGRSV02</t>
  </si>
  <si>
    <t>ENRIQUETA SANCHEZ HERNANDEZ</t>
  </si>
  <si>
    <t>SAHE700302MHGNRL00</t>
  </si>
  <si>
    <t>CRUZ CORDERO HERNANDEZ</t>
  </si>
  <si>
    <t>COHC730503HHGRRR01</t>
  </si>
  <si>
    <t>AMBROCIA OTILIA ESPINOZA LEMUS</t>
  </si>
  <si>
    <t>EILA491207MHGSMM14</t>
  </si>
  <si>
    <t>ANASTACIO ISLAS GAYOSSO</t>
  </si>
  <si>
    <t>IACA550415HHGSYN01</t>
  </si>
  <si>
    <t>EVA ANAYA AGUILAR</t>
  </si>
  <si>
    <t>AAAE541202MHGNGV00</t>
  </si>
  <si>
    <t>JOSE GUADALUPE ANAYA AGUILAR</t>
  </si>
  <si>
    <t>MOEG751212HHGEND002</t>
  </si>
  <si>
    <t>JULIA ESCAMILLA SOLIS</t>
  </si>
  <si>
    <t>EASJ431220MHGSLL1</t>
  </si>
  <si>
    <t>IRMA HERNANDEZ RENOVATO</t>
  </si>
  <si>
    <t>HERI780114MHGRNR19</t>
  </si>
  <si>
    <t>PRAXEDIS ESCOBAR GONZALEZ</t>
  </si>
  <si>
    <t>EOGP450711MHGSNR08</t>
  </si>
  <si>
    <t>JESUS ARROYO HERNANDEZ</t>
  </si>
  <si>
    <t>AOHJ821009HHGRRS07</t>
  </si>
  <si>
    <t>CONSTANTINO CASTRO GUTIERREZ</t>
  </si>
  <si>
    <t>CAGC750311HHGSTN08</t>
  </si>
  <si>
    <t>PEDRO LUIS CORDERO HERNANDEZ</t>
  </si>
  <si>
    <t>COHP780428HHGRRD07</t>
  </si>
  <si>
    <t>LEONIDES MORENO MARTINEZ</t>
  </si>
  <si>
    <t>MOML460808HHGRRN006</t>
  </si>
  <si>
    <t>AGUSTIN GONZALEZ GUZMAN</t>
  </si>
  <si>
    <t>GOGA760527HHGNZG09</t>
  </si>
  <si>
    <t>ADRIAN CORDERO SOLIS</t>
  </si>
  <si>
    <t>COSA430305HHGRLD08</t>
  </si>
  <si>
    <t>MARGARITO GUTIERREZ PEREZ</t>
  </si>
  <si>
    <t>GUPM671106MHGTRR00</t>
  </si>
  <si>
    <t>LORENZO GUTIERREZ GUZMAN</t>
  </si>
  <si>
    <t>MOGL5600810HHGRZR03</t>
  </si>
  <si>
    <t>TERESA BACA MELGAREJO</t>
  </si>
  <si>
    <t>BAMT400130MHGCLR04</t>
  </si>
  <si>
    <t>JOSE HERMINIO GUZMAN CRUZ</t>
  </si>
  <si>
    <t>GUGE610805HHGZRR02</t>
  </si>
  <si>
    <t>MAXIMINO MORENO MONTIEL</t>
  </si>
  <si>
    <t>MOMM7320527HHGRNX07</t>
  </si>
  <si>
    <t>LUISA HERNANDEZ HERNANDEZ</t>
  </si>
  <si>
    <t>HEHL710825MHGRRS05</t>
  </si>
  <si>
    <t>FORTINO SOTO GARCIA</t>
  </si>
  <si>
    <t>SOGF730416HHGTRR00</t>
  </si>
  <si>
    <t>CARITINA GONZALE HERNANDEZ</t>
  </si>
  <si>
    <t>SAHC421012MHGNRR002</t>
  </si>
  <si>
    <t>MELQUIADES LIRA SANCHEZ</t>
  </si>
  <si>
    <t>LISM671210HHGRNL02</t>
  </si>
  <si>
    <t>EUSTACIO GUTIERREZ SOTO</t>
  </si>
  <si>
    <t>GUSE610329HHGTTS02</t>
  </si>
  <si>
    <t>FELIPE CASTAÑEDA MONRROY</t>
  </si>
  <si>
    <t>CAMF600823HHGSNL07</t>
  </si>
  <si>
    <t>MAGDALENA HERNANDEZ SANCHEZ</t>
  </si>
  <si>
    <t>HESM710328MHGRNG05</t>
  </si>
  <si>
    <t>HIPOLITO SANCHEZ SOLIS</t>
  </si>
  <si>
    <t>SOSH800812HHGNLPO4</t>
  </si>
  <si>
    <t>LORENZO ESPAÑA CORDERO</t>
  </si>
  <si>
    <t>EACL740810HHGSRR01</t>
  </si>
  <si>
    <t>LAURA ROMO JARILLO</t>
  </si>
  <si>
    <t>ROJL910203MHGMRR07</t>
  </si>
  <si>
    <t>VALENTE MORENO MONTIEL</t>
  </si>
  <si>
    <t>MOMV770521HHGRNLO8</t>
  </si>
  <si>
    <t>IGNACIO ARELLANO ROMERO</t>
  </si>
  <si>
    <t>AERI740619HHGRMG00</t>
  </si>
  <si>
    <t>GABINO ISLAS TENORIO</t>
  </si>
  <si>
    <t>IATG380220HHGSNB07</t>
  </si>
  <si>
    <t>DULC520716HHGRRR17</t>
  </si>
  <si>
    <t>JOSE CARMEN DURAN LIRA</t>
  </si>
  <si>
    <t>FELIZ MONTES CRUZ</t>
  </si>
  <si>
    <t>MOCF510611MHGNRL03</t>
  </si>
  <si>
    <t>JOSE LUIS ISLAS ESCALONA</t>
  </si>
  <si>
    <t>IAEL881217HHGSSS05</t>
  </si>
  <si>
    <t>MARIA CRISTINA HERNANDEZ ARELLAO</t>
  </si>
  <si>
    <t>HEAC740428MHGRRR03</t>
  </si>
  <si>
    <t>SIMON ESPAÑA JARILLO</t>
  </si>
  <si>
    <t>ESJS710928HHGSRM03</t>
  </si>
  <si>
    <t>ROCIO PORTILLO CASTRO</t>
  </si>
  <si>
    <t>POCR770119MDFRSC05</t>
  </si>
  <si>
    <t>ANDRES SAMPAYO MONTIEL</t>
  </si>
  <si>
    <t>SAMA611130HHGMNN04</t>
  </si>
  <si>
    <t>BLANCA ESTER CORDERO ROSALES</t>
  </si>
  <si>
    <t>CORB940521MHGRSL04</t>
  </si>
  <si>
    <t>FRANCISCA SAMPAYO MONTIEL</t>
  </si>
  <si>
    <t>SAMF631010MHGMNR09</t>
  </si>
  <si>
    <t>JAJA371015HHGRRN10</t>
  </si>
  <si>
    <t>ANTIOCO VICTORINO JARDINEZ JARDINEZ</t>
  </si>
  <si>
    <t>BERNANRDINO ESCOBAR MORENO</t>
  </si>
  <si>
    <t>EOMB730416HHGSRR17</t>
  </si>
  <si>
    <t>JUAN GONZALEZ LOPEZ</t>
  </si>
  <si>
    <t>GOLJ420601HHGNPN00</t>
  </si>
  <si>
    <t>ELIODORO PEREZ HERNANDEZ</t>
  </si>
  <si>
    <t>PEHH520723HHGRRL01</t>
  </si>
  <si>
    <t>APOYO CON ASPERSORA</t>
  </si>
  <si>
    <t>LUCIO MORENO CORDERO</t>
  </si>
  <si>
    <t>MOCL671215HHGRRC098</t>
  </si>
  <si>
    <t>MAURICIO MENDEZ GONZALEZ</t>
  </si>
  <si>
    <t>MEGM680922HHGNNR03</t>
  </si>
  <si>
    <t>JUAN CORDERO ARELLANO</t>
  </si>
  <si>
    <t>COAJ710523HHGRRN09</t>
  </si>
  <si>
    <t>MARIO JARILLO HERNANDEZ</t>
  </si>
  <si>
    <t>JAHM760912HHGRRR06</t>
  </si>
  <si>
    <t>MODESTO SOTO GONZALEZ</t>
  </si>
  <si>
    <t>SOGM520615HHGTND08</t>
  </si>
  <si>
    <t>ABDON RAMIREZ SOLIS</t>
  </si>
  <si>
    <t>RASA500702HHGMLB09</t>
  </si>
  <si>
    <t>OIGA410820HHGLTN06</t>
  </si>
  <si>
    <t>ANTONIO FLORES DURAN</t>
  </si>
  <si>
    <t>FODA55073HDFLRN05</t>
  </si>
  <si>
    <t>FIDEL LICONA DE JUSUS</t>
  </si>
  <si>
    <t>LIJF540424HHGCSD09</t>
  </si>
  <si>
    <t>CIRILA DEL CARMEN ESPINOZA  HERNANDEZ</t>
  </si>
  <si>
    <t>EIHC480709MHGSRR18</t>
  </si>
  <si>
    <t>JAIME LICONA PACHECO</t>
  </si>
  <si>
    <t>HILARION MARTINEZ GARCIA</t>
  </si>
  <si>
    <t>MAGH701021HHGRRL08</t>
  </si>
  <si>
    <t>AMELIA MGODINEZ CORDERO</t>
  </si>
  <si>
    <t>GOCA720105MHGDRM01</t>
  </si>
  <si>
    <t>CONSTANTINO ESPAÑA CORDERO</t>
  </si>
  <si>
    <t>EACC670607HHGSRN05</t>
  </si>
  <si>
    <t>ALFONSO MONTIEL GUAMAN</t>
  </si>
  <si>
    <t>MOGA620802HHGNZL04</t>
  </si>
  <si>
    <t>COEJ670721HHGRSN03</t>
  </si>
  <si>
    <t>PORFIRIO LOPEZ SOTO</t>
  </si>
  <si>
    <t>LOCP360223HHGPTR02</t>
  </si>
  <si>
    <t>ZENON PORFIRIO LOPEZ MORENO</t>
  </si>
  <si>
    <t>LOMZ760709HHGPRN09</t>
  </si>
  <si>
    <t>HERNESTO TREJO CABRERA</t>
  </si>
  <si>
    <t>TECE641107HDFRB05</t>
  </si>
  <si>
    <t>SANTIAGO MORENO CORDERO</t>
  </si>
  <si>
    <t>MOCS571121HHGRRN07</t>
  </si>
  <si>
    <t>SALVADOR CORDERO CANALES</t>
  </si>
  <si>
    <t>MARIA REMEDIOS GONZALEZ HERNANDEZ</t>
  </si>
  <si>
    <t>GOHR800901MHGNRM19</t>
  </si>
  <si>
    <t>MA. DE LOS ANGELKES RAMIREZ BENITES</t>
  </si>
  <si>
    <t>RABA580330MHGMNN19</t>
  </si>
  <si>
    <t>JUAN SANCHEZ SANCHEZ</t>
  </si>
  <si>
    <t>SASJ740804HHGNNN08</t>
  </si>
  <si>
    <t>BENANCIO ANTONIO JARILLO ESPAÑA</t>
  </si>
  <si>
    <t>JEAEB420518HHGRSN04</t>
  </si>
  <si>
    <t>JESUS GOMEZ GUTIERREZ</t>
  </si>
  <si>
    <t>GOGJ440616HHGMTS00</t>
  </si>
  <si>
    <t>BERNANDINO ESCOBAR MONTIEL</t>
  </si>
  <si>
    <t>EOMB410520HHGSNR00</t>
  </si>
  <si>
    <t>JUAN MORENO DURAN</t>
  </si>
  <si>
    <t>MODJ530310HHGRRN02</t>
  </si>
  <si>
    <t>INES SOLIS MALDONADO</t>
  </si>
  <si>
    <t>SOMI620123MHGLLN04</t>
  </si>
  <si>
    <t>MARIA DEL CARMEN GONZALEZ MORENO</t>
  </si>
  <si>
    <t>GOMC740503MHGNRR01</t>
  </si>
  <si>
    <t>GREGORIO MARTINEZ TELLEZ</t>
  </si>
  <si>
    <t>MATG560525HHGTLR15</t>
  </si>
  <si>
    <t>TOMAS CANALES JARILLO</t>
  </si>
  <si>
    <t>CAJT640922HHGNRM03</t>
  </si>
  <si>
    <t>ADAN GUTIERREZ CABRERA</t>
  </si>
  <si>
    <t>GUCA591219HHGTBD07</t>
  </si>
  <si>
    <t>JOSEFINA PEREZ ESCOBAR</t>
  </si>
  <si>
    <t>PEEJ520319MHGRSS01</t>
  </si>
  <si>
    <t>EVELIA ROMO GONZALEZ</t>
  </si>
  <si>
    <t>ROGE380613MHGMMV07</t>
  </si>
  <si>
    <t>MARTIN HERNANDEZ GOMEZ</t>
  </si>
  <si>
    <t>HEGM801111HHGRMR03</t>
  </si>
  <si>
    <t>EUGENIO HERNANDEZ GOMEZ</t>
  </si>
  <si>
    <t>HEGE790908HHGRMG09</t>
  </si>
  <si>
    <t>PABLO LÓPEZ MERCADO</t>
  </si>
  <si>
    <t>LOMP720115HHGPRB09</t>
  </si>
  <si>
    <t>TOMASA SOSA CASTRO</t>
  </si>
  <si>
    <t>SOCT500128MHGSSM009</t>
  </si>
  <si>
    <t>PABLO BENJAMIN CARPIO SOTO</t>
  </si>
  <si>
    <t>CASP560626MHGRTB08</t>
  </si>
  <si>
    <t>PORFIRIO MORENO GUZMAN</t>
  </si>
  <si>
    <t>MOGP500226HHGRZR08</t>
  </si>
  <si>
    <t>JUAN SOLIS CORDERO</t>
  </si>
  <si>
    <t>SOCJ620327HHGLRN03</t>
  </si>
  <si>
    <t>MARIA JOSEFINA ANAYA BANDERRAMA</t>
  </si>
  <si>
    <t>CONRADO MORENO GRESS</t>
  </si>
  <si>
    <t>MOGC450421HHGRRN07</t>
  </si>
  <si>
    <t>RAFAEL BARRON MARTINEZ</t>
  </si>
  <si>
    <t>BAMR401010HHGRRF04</t>
  </si>
  <si>
    <t>CRISTINA PAREDES MORGADO</t>
  </si>
  <si>
    <t>PAMC390725MHGRRR02</t>
  </si>
  <si>
    <t>GENEARO FLORES MORENO</t>
  </si>
  <si>
    <t>FOMG580919HHGLRN02</t>
  </si>
  <si>
    <t>ELPIDIA FLORES LOPEZ</t>
  </si>
  <si>
    <t>FOLE601221MHGLPL09</t>
  </si>
  <si>
    <t>MOME331115HHGRRL02</t>
  </si>
  <si>
    <t>FRANCISCO JERONIMO ISLAS HERNANDEZ</t>
  </si>
  <si>
    <t>IAHF550511BBHGSRR08</t>
  </si>
  <si>
    <t>ROSENDO SOLIS HERNANDEZ</t>
  </si>
  <si>
    <t>SOHR820123HHGLRS00</t>
  </si>
  <si>
    <t>JOSE REFUGIO GONZALEZ GUZMAN</t>
  </si>
  <si>
    <t>GOGR780704HHGNZF01</t>
  </si>
  <si>
    <t>EVA FLORIDA BARRAGAN</t>
  </si>
  <si>
    <t>FOEE711219MHGLRV09</t>
  </si>
  <si>
    <t>MANUEL JARDINEZ CORDERO</t>
  </si>
  <si>
    <t>JACM450331HHGRRN01</t>
  </si>
  <si>
    <t>ARTURO MARTINEZ ESCOBAR</t>
  </si>
  <si>
    <t>MAEA740726HOCRSR06</t>
  </si>
  <si>
    <t>ANASTACIO MOREBNO MONTIEL</t>
  </si>
  <si>
    <t>MOMA551225HHGRNN01</t>
  </si>
  <si>
    <t>PABLO BARRON GONZALEZ</t>
  </si>
  <si>
    <t>BAGP690603HHGRTB08</t>
  </si>
  <si>
    <t>JOAQUIN GARCIA HERNANDEZ</t>
  </si>
  <si>
    <t>GAHJ630522HHGRRQ05</t>
  </si>
  <si>
    <t>ALICIA ESPAÑA SOSA</t>
  </si>
  <si>
    <t>EASA300603MHGSSL04</t>
  </si>
  <si>
    <t>CLEOFAS MORENO CORDERO</t>
  </si>
  <si>
    <t>MOCC620409HHGRRL06</t>
  </si>
  <si>
    <t>CIRILO GODINEZ ISLAS</t>
  </si>
  <si>
    <t>GOIC600709HHGDSR01</t>
  </si>
  <si>
    <t>APOYO CON  SEMBRADORA</t>
  </si>
  <si>
    <t>CIRILO PEREZ RAMIREZ</t>
  </si>
  <si>
    <t>PEC411209HHGRMR09</t>
  </si>
  <si>
    <t xml:space="preserve">RODRIGO CORDERO ARELLANO </t>
  </si>
  <si>
    <t>CORA780313HHGRRD05</t>
  </si>
  <si>
    <t>APOYO CON  ARADO</t>
  </si>
  <si>
    <t>IGNACIO MENDEZ BADILLO</t>
  </si>
  <si>
    <t>MEBI350730HHGNDG00</t>
  </si>
  <si>
    <t>BERNARDO FLORES LOPEZ</t>
  </si>
  <si>
    <t>FOLB331115HHGLPR01</t>
  </si>
  <si>
    <t>ISMAEL HERNANDEZ ESPAÑA</t>
  </si>
  <si>
    <t>HEEI730411HHGRSS08</t>
  </si>
  <si>
    <t>MIGUEL LOPEZ AGUILAR</t>
  </si>
  <si>
    <t>LOAM331206HHGPGG05</t>
  </si>
  <si>
    <t>EVARISTO JARILLO HERNANDEZ</t>
  </si>
  <si>
    <t>JAHE451026HHGRRV00</t>
  </si>
  <si>
    <t>ANTONIO ESPINOZA GODINEZ</t>
  </si>
  <si>
    <t>EIGA920123HHGSDN09</t>
  </si>
  <si>
    <t>ISABEL CANALES FLORES</t>
  </si>
  <si>
    <t>CAFI531209MHGNLS03</t>
  </si>
  <si>
    <t>MOLM591226MHGNPR12</t>
  </si>
  <si>
    <t>REMEDIOS GONZALES SOTO</t>
  </si>
  <si>
    <t>GOSR450901HHGNTM10</t>
  </si>
  <si>
    <t xml:space="preserve">MARIA CIRILA ARTEAGA  ESCORCIA </t>
  </si>
  <si>
    <t>LIPJ570430HHGCCM05</t>
  </si>
  <si>
    <t>5 Te</t>
  </si>
  <si>
    <t>13 Te</t>
  </si>
  <si>
    <t>57 Te</t>
  </si>
  <si>
    <t>59 Te</t>
  </si>
  <si>
    <t>58 Te</t>
  </si>
  <si>
    <t>10 Te</t>
  </si>
  <si>
    <t>56 Te</t>
  </si>
  <si>
    <t>14 Te</t>
  </si>
  <si>
    <t>11 TE</t>
  </si>
  <si>
    <t xml:space="preserve"> C- 4  SUBCENTRO TULANCINGO</t>
  </si>
  <si>
    <t>FOCJ661023MHGLRS02</t>
  </si>
  <si>
    <t>6In</t>
  </si>
  <si>
    <t>3 Ig</t>
  </si>
  <si>
    <t>PINTURA</t>
  </si>
  <si>
    <t>MARIA CONCEPCION PACHECO MARTINEZ</t>
  </si>
  <si>
    <t>PAMC610413MHGCRN00</t>
  </si>
  <si>
    <t>MANUELA SALINAS MARTINEZ</t>
  </si>
  <si>
    <t>GUGM871105MHGZNR01</t>
  </si>
  <si>
    <t>C.C.T.13DPR1831T</t>
  </si>
  <si>
    <t>BECAS Y DESPENSAS W15</t>
  </si>
  <si>
    <t>ESCUELA PRIMARIA CALABAZAS 1RA. SECCION  " CURSO COMUNITARIO"</t>
  </si>
  <si>
    <t>113KPR0719B</t>
  </si>
  <si>
    <t>ESCUELA PRIMARIA DE AGAU BLANCA " ALVARO OBREGON"</t>
  </si>
  <si>
    <t>13DPR2030I</t>
  </si>
  <si>
    <t>13KPR0613I</t>
  </si>
  <si>
    <t>ESCUELA PRIMARIA DE CALABAZAS 2DA. SECCION " LUIS LUIS DONALDO COLOSIO MURRIETA"</t>
  </si>
  <si>
    <t>ESCUELA PRIMARIA DE CHICHICAXTLE "BELIZARIO DOMINGUEZ"</t>
  </si>
  <si>
    <t>13DPR0070W</t>
  </si>
  <si>
    <t>13DPR2073G</t>
  </si>
  <si>
    <t>ESCUELA PRIMARIA DE EJIDO CALABAZAS  "ALVARO OBREGON"</t>
  </si>
  <si>
    <t>ESCUELA PRIMARIA DE EJIDO CUBES  "BENITO JUAREZ"</t>
  </si>
  <si>
    <t>13DPR1419B</t>
  </si>
  <si>
    <t>ESCUELA PRIMARIA DE EJIDO AGUA BLANCA  "CORREGIDORA DE QUERETARO"</t>
  </si>
  <si>
    <t>13DPR2072H</t>
  </si>
  <si>
    <t>ESCUELA PRIMARIA DE EJIDO LOMA ANCHA "ADOLFO LOPEZ MATEOS"</t>
  </si>
  <si>
    <t>13DPR1792H</t>
  </si>
  <si>
    <t>ESCUELA PRIMARIA DE EJIDO MILPA VIEJA "PENSADOR MEXICANO"</t>
  </si>
  <si>
    <t>13DPR2137A</t>
  </si>
  <si>
    <t>ESCUELA PRIMARIA DE EJIDO EL PALIZAR "ESFUERZO PROLETARIO"</t>
  </si>
  <si>
    <t>13DPR2145J</t>
  </si>
  <si>
    <t>ESCUELA PRIMARIA DE EJIDO ROSA DE CASTILLA  "MELCHOR OCAMPO"</t>
  </si>
  <si>
    <t>13DPR2424U</t>
  </si>
  <si>
    <t>ESCUELA PRIMARIA DE LA LAGUNA  "MIGUEL HIDALGO"</t>
  </si>
  <si>
    <t>13DPR1422A</t>
  </si>
  <si>
    <t>ESCUELA PRIMARIA DE POTRERO DE MONRROY  "MIGUEL HIDALGO"</t>
  </si>
  <si>
    <t>13DPR1830U</t>
  </si>
  <si>
    <t>ESCUELA PRIMARIA DE RANCHERIO DE PLAN GRANDE  "JOSE MARIA MORELOS"</t>
  </si>
  <si>
    <t>13DPR1810G</t>
  </si>
  <si>
    <t>13DPR1831T</t>
  </si>
  <si>
    <t>ESCUELA PRIMARIA DE RANCHERIA SAN CORNELIO "MIGUEL HIDALGO"</t>
  </si>
  <si>
    <t>ESCUELA PRIMARIA DE RANCHERIA  SAN MARTIN "GENERAL IGNACIO ALLENDE"</t>
  </si>
  <si>
    <t>13DPR1038G</t>
  </si>
  <si>
    <t>ESCUELA PRIMARIA DE RANCHERIA  SAN PEDRITO "MIGUEL H IDALGO"</t>
  </si>
  <si>
    <t>13DPR2089H</t>
  </si>
  <si>
    <t>ESCUELA PRIMARIA DE RANCHERIA  DE TETETLA "AMADO NERVO"</t>
  </si>
  <si>
    <t>13DPR2836V</t>
  </si>
  <si>
    <t>ESCUELA PRIMARIA DE RANCHERIA  DE PALIZAR "AMADO NERVO"</t>
  </si>
  <si>
    <t>13DPR2138Z</t>
  </si>
  <si>
    <t>ESCUELA PRIMARIA DE RANCHERIA EL XUCHITL "BENITO JUAREZ"</t>
  </si>
  <si>
    <t>13DPR2103K</t>
  </si>
  <si>
    <t>ESCUELA PRIMARIA DE RANCHERIA DE CUBES "FRANCISCO SARABIA"</t>
  </si>
  <si>
    <t>13DPR1410K</t>
  </si>
  <si>
    <t>13DPR0240J</t>
  </si>
  <si>
    <t>ESCUELA PRIMARIA DE RANCHERIA REMUDADERO "CURSO COMUNITARIO"</t>
  </si>
  <si>
    <t>APOYO A LA ESCUELA PRIMARIA FRANCISCO SARABIA , DE RANCHERIA CUBES, CORRESPONDIENTE AL MES DE OCTUBRE   2014</t>
  </si>
  <si>
    <t>APOYO A LA PREPARATORIA ABIERTA DE AGUA BLANCA DE ITURBIDE, CORRESPONDIENTE AL MES DE OCTUBRE 2014</t>
  </si>
  <si>
    <t>APOYO AL CENTRO DE SALUD CORRESPONDIENTE AL MES  DE NOVIEMBRE  2014</t>
  </si>
  <si>
    <t>TRASLADO DE EDUCANDOS  A LA 2DA JORNADA NACIONAL DE INCORPORACION Y ACREEDITACION 2014</t>
  </si>
  <si>
    <t>INSTITUTO HIDALGUENSE DE EDUCACION PARA ADULTOS</t>
  </si>
  <si>
    <t>MATERIAL PARA AULA</t>
  </si>
  <si>
    <t>MATERIAL PARA REPARAR TUVO DE LA PLANTA TRATADORA</t>
  </si>
  <si>
    <t>NUEVO PLAN GRANDE / JAUN CORDERO MALDONADO</t>
  </si>
  <si>
    <t>COMJ580624HHGRLN02</t>
  </si>
  <si>
    <t>CHICHICAXTLE / ESTABAN BENITES VALLES</t>
  </si>
  <si>
    <t xml:space="preserve">TAPAR EL DEPOSITO DE AGUA </t>
  </si>
  <si>
    <t>LOZA DEL CENTRO  COMUNITARIO D EEJIDO AGUA BLANCA</t>
  </si>
  <si>
    <t>MANGUERA PARA CONECTAR TOMA DE AGUA</t>
  </si>
  <si>
    <t>CRECENCIA BAUTISTA TREJO</t>
  </si>
  <si>
    <t>BATC720505MHGTRR01</t>
  </si>
  <si>
    <t>107 Te</t>
  </si>
  <si>
    <t>106 Te</t>
  </si>
  <si>
    <t>TRIPLAY</t>
  </si>
  <si>
    <t>ESCUELA PRIMARIA "BENITO JUAREZ" D EJIDO CUBES</t>
  </si>
  <si>
    <t>PISO DE COCINA DEL DESAYUBADOR</t>
  </si>
  <si>
    <t>ESCUELA PRIMARIA "JOSE MA. MORELOS"  DE PLAN GRANDE</t>
  </si>
  <si>
    <t>PREESCOLAR COMUNITARIO "NUEVO AMANECER" CALABAZAS 1RA. SECCION</t>
  </si>
  <si>
    <t>TELA CICLONICA</t>
  </si>
  <si>
    <t>ESCUELA PRIMARIA ALVARO OBREGON DE AGUA BLANCA</t>
  </si>
  <si>
    <t>PREESCOLAR COMUNITARIO "JUAN ESCUTIA"  DE EL XUCHITL</t>
  </si>
  <si>
    <t>C.C.T.13KJN1038N680</t>
  </si>
  <si>
    <t>C.C.T.13KJN1696Y</t>
  </si>
  <si>
    <t xml:space="preserve">MATERIAL PARA LA TOMA DE AGUA </t>
  </si>
  <si>
    <t>TELESECUNDARIA 468 D NUEVO PLAN GRANDE</t>
  </si>
  <si>
    <t>CERCADO PERIMETRAL DE POTRERO DE MONRROY</t>
  </si>
  <si>
    <t>MANO DE OBRA DEL CERCADO DE EJIDO CUBES</t>
  </si>
  <si>
    <t>MATERIALES PARA  CERCADO DE EJIDO CUBES</t>
  </si>
  <si>
    <t>ADRIANA GUADALUPE GUTIERREZ JIMENEZ</t>
  </si>
  <si>
    <t>GUJA960304MHGTMD00</t>
  </si>
  <si>
    <t>GUADALUPE GONZALEZ SOTO</t>
  </si>
  <si>
    <t>GOSG421212HHGNTD04</t>
  </si>
  <si>
    <t>MOLL501006HHGRPN07</t>
  </si>
  <si>
    <t>JOSE CUPERTINO SOSA CABRERA</t>
  </si>
  <si>
    <t>ADELA MONTIEL ESCOBAR</t>
  </si>
  <si>
    <t>MOEA820228MHGNSD02</t>
  </si>
  <si>
    <t>CATALINA ANTONIETA GAYOSSO GARCIA</t>
  </si>
  <si>
    <t>GAGC481127MHGYRT02</t>
  </si>
  <si>
    <t>NORMA BERENICE HERNANDEZ ESCOBAR</t>
  </si>
  <si>
    <t>HEEN801208MHGRSR08</t>
  </si>
  <si>
    <t>ISABEL SANCHEZ CRUZ</t>
  </si>
  <si>
    <t>SACI470708MPLNRS02</t>
  </si>
  <si>
    <t>155 Ff</t>
  </si>
  <si>
    <t>COBIJAS</t>
  </si>
  <si>
    <t>MAYV781211MHGRXC06</t>
  </si>
  <si>
    <t>CURSO DE CORTE DE VABELLO, PEINADO Y DECORACION DE GLOBOS</t>
  </si>
  <si>
    <t>SOMH690724HGLLG04</t>
  </si>
  <si>
    <t>153 Ff</t>
  </si>
  <si>
    <t>RANCHERIACUBES / MARIA CONCEPCION FLORES ESPAÑA</t>
  </si>
  <si>
    <t>APOYO A CONSEJEROS DE RANCHERIAS, EJIDOS Y COLONIAS DEL MUNICIPIO</t>
  </si>
  <si>
    <t>DIVERSAS RANCHERIAS, EJIDOS Y COLONIAS DEL MUNICIPIO</t>
  </si>
  <si>
    <t>152 Ff</t>
  </si>
  <si>
    <t>LENTE BIDOCAL</t>
  </si>
  <si>
    <t>MARIA DE LA LUZ CABRERA SOTO</t>
  </si>
  <si>
    <t>FRANCIACO PACIANO SOTO GONZALEZ</t>
  </si>
  <si>
    <t>149 Ff</t>
  </si>
  <si>
    <t>APORTACION PARA EL PROGRAMA ESCUELAS DE CALIDAD</t>
  </si>
  <si>
    <t>ESCUELA PRIMARIA "BENITO JUARES" DE RANCHERIA PALIZAR</t>
  </si>
  <si>
    <t>148 Ff</t>
  </si>
  <si>
    <t>ESCUELA PRIMARIA "FRANCISCO SARABIA" DE RANCHERIA CUBES</t>
  </si>
  <si>
    <t>C.C.T.13DPR4410K</t>
  </si>
  <si>
    <t>ESCUELA PRIMARIA "CORREGIDORA DE QUERETARO" DE EJIDO AGUA BLANCA</t>
  </si>
  <si>
    <t>C.C.T.13DPR2072H</t>
  </si>
  <si>
    <t>APOYO A LA ESCUELA PRIMARIA PENSADOR MEXICANO, DE MILPA VIEJA, CORRESPONDIENTE AL MES DE AGOSTO  2014</t>
  </si>
  <si>
    <t>143 Ff</t>
  </si>
  <si>
    <t>APARATOS DE EJERCICIO</t>
  </si>
  <si>
    <t>ARTURO MESA SOLIS</t>
  </si>
  <si>
    <t>MESA521215HDFZLR02</t>
  </si>
  <si>
    <t>142 Ff</t>
  </si>
  <si>
    <t>C.C.T.13KPR0719B</t>
  </si>
  <si>
    <t>C.C.T.13KPR0613I</t>
  </si>
  <si>
    <t>C.C.T.13DPR1422A</t>
  </si>
  <si>
    <t>C.C.T.13DPR1830U</t>
  </si>
  <si>
    <t>C.C.T.13DPR1038G</t>
  </si>
  <si>
    <t>C.C.T.13DPR2089H</t>
  </si>
  <si>
    <t>C.C.T.13DPR2836V</t>
  </si>
  <si>
    <t>C.C.T.13DPR2103K</t>
  </si>
  <si>
    <t>C.C.T.13DPR0240J</t>
  </si>
  <si>
    <t>BECAS 3ER CUATRIMESTRE (SEPTIEMBRE- DICIEMBRE)</t>
  </si>
  <si>
    <t>DESPENSAS 3ER CUATRIMESTRE (SEPTIEMBRE - DICIEMBRE)</t>
  </si>
  <si>
    <t>NOVIEMBRE</t>
  </si>
  <si>
    <t>145 Ff</t>
  </si>
  <si>
    <t>APOYO A LA DELEGACION SINDICAL DII145 CORRESPONDIENTE AL MES DE  NOVIEMBRE 2014</t>
  </si>
  <si>
    <t>147 Ff</t>
  </si>
  <si>
    <t>CURSO DE BORDADO FANTASIA NIVEL 1</t>
  </si>
  <si>
    <t>CALABAZAS 2DA. SECCION / MARGARITA GUZMAN GONZALEZ</t>
  </si>
  <si>
    <t>156 Ff</t>
  </si>
  <si>
    <t>CURSO DE BOMBON NIVEL 1</t>
  </si>
  <si>
    <t>MILPA VIEJA / CIRILO PEREZ RAMIREZ</t>
  </si>
  <si>
    <t>PERC411209HHGRMR09</t>
  </si>
  <si>
    <t>JERINGAS</t>
  </si>
  <si>
    <t>157 Ff</t>
  </si>
  <si>
    <t>RADIOGRAFIA</t>
  </si>
  <si>
    <t>JENNY PAREDES RAMIREZ</t>
  </si>
  <si>
    <t>SARM560419MHGNMR09</t>
  </si>
  <si>
    <t>MARIA SANTOS ROMERO</t>
  </si>
  <si>
    <t>PAÑALES</t>
  </si>
  <si>
    <t>YOLANDA TREJO ESTEFES</t>
  </si>
  <si>
    <t>TEEY950114MMCRSL04</t>
  </si>
  <si>
    <t>ROSA MUNGUIA BONILLA</t>
  </si>
  <si>
    <t>MUBR430903MHGNNS05</t>
  </si>
  <si>
    <t>PAÑALES / MEDICAMENTO</t>
  </si>
  <si>
    <t>LORENA ISLAS HERNANDEZ</t>
  </si>
  <si>
    <t>IAHL830530MHGSRR01</t>
  </si>
  <si>
    <t>TERESA SOLIS GAYOSSO</t>
  </si>
  <si>
    <t>SOGT660211MHGLYR04</t>
  </si>
  <si>
    <t>HOSPITALIZACION</t>
  </si>
  <si>
    <t>PEDRO MARTINEZ CASTRO</t>
  </si>
  <si>
    <t>MACP720314HHGRSD03</t>
  </si>
  <si>
    <t>MAMC431224MHGLRR06</t>
  </si>
  <si>
    <t>APOYO A LA ESTANCIA INFANTIL  DE AGUA BLANCA DE ITURBIDE, CORRESPONDIENTE AL MES DE OCTUBRE Y NOVIEMBRE 2014</t>
  </si>
  <si>
    <t>ESTANCIA INFANTIL</t>
  </si>
  <si>
    <t>137 Te</t>
  </si>
  <si>
    <t>3 D1</t>
  </si>
  <si>
    <t>APOYO AL BACHILLERATO PLANTEL AGUA BLANCA CORRESPONDIENTE AL MES DE DICIEMBRE  2014</t>
  </si>
  <si>
    <t>APOYO AL BACHILLERATO PLANTEL AGUA BLANCA CORRESPONDIENTE A AL GRATIFICACION ANUAL  DE DICIEMBRE  2014</t>
  </si>
  <si>
    <t>APOYO AL  C- 4  SUBCENTRO TULANCINGO, CORREPONDIENTE AL MES DE DICIEMBRE Y A LA GRATIFICACION ANUAL  2014</t>
  </si>
  <si>
    <t>APOYO AL GRUPO DE LA TERCERA EDAD CORRESPONDIENTE AL MES DE DICIEMBRE  Y A LA GRATIFICACION ANUAL 2014</t>
  </si>
  <si>
    <t>APOYO AL AL DEFENSOR DE OFICIO DEL JUZGADO DE PRIMERA INSTANCIA CORRESPONDIENTE AL MES DE DICIEMBRE Y A LA GRATIFICACION ANUAL 2014</t>
  </si>
  <si>
    <t>APOYO AL CENTRO DE SALUD CORRESPONDIENTE AL MES  DE DICIEMBRE Y A LA GRATIFICACION ANUAL  2014</t>
  </si>
  <si>
    <t>APOYO A LA ESCUELA PRIMARIA "JOSE MARIA MORELOS"  DE PLAN GRANDE CORRESPONDIENTE AL MES DE DICIEMBRE    2014</t>
  </si>
  <si>
    <t>APOYO A  LA ESCUELA PRIMARIA "ALVARO  OBREGON" DE AGUA BLANCA DE ITURBIDE, CORRESPONDIENTE AL MES DE DICIEMBRE  2014</t>
  </si>
  <si>
    <t>APOYO A LA ESCUELA PRIMARIA PENSADOR MEXICANO, DE MILPA VIEJA, CORRESPONDIENTE AL MES DE DICIEMBRE   2014</t>
  </si>
  <si>
    <t>APOYO AL JARDIN DE NIÑOS  CARMEN SERDAN, DE AGUA BLANCA,CORRESPONDIENTE AL MES DE DICIEMBRE 2014</t>
  </si>
  <si>
    <t>APOYO AL JARDIN DE NIÑOS NETZAHUALCOYOTL,  DE MILPA VIEJA, CORRESPONDIENTE AL MES DE DICIEMBRE  2014</t>
  </si>
  <si>
    <t>APOYO AL JARDIN DE NIÑOS NETZAHUALCOYOTL,  DE MILPA VIEJA, CORRESPONDIENTE AL MES DE  DICIEMBRE 2014</t>
  </si>
  <si>
    <t>APOYO A LA SECUNDARIA TECNICA. 32, DE AGUA BLANCA, CORRESPONDIENTE AL MES DE DICIEMBRE 2014</t>
  </si>
  <si>
    <t>APOYO AL BACHILLERATO PLANTEL AGUA BLANCA CORRESPONDIENTE AL MES DE DICIEMBRE 2014</t>
  </si>
  <si>
    <t>APOYO ALA ESCUELA PRIMARIA BELIZARIO DOMINGUEZ DE CHICHICAXTLE CORRESPONDIENTE AL MES DE DICIEMBRE  2014</t>
  </si>
  <si>
    <t>APOYO A LA ESCUELA PRIMARIA "ALVARO OBREGON" DE EJIDO CALABAZAS,  CORRESPONDIENTE AL MES DE OCTUBRE Y DICIEMBRE 2014</t>
  </si>
  <si>
    <t>APOYO A LA ESCUELA PRIMARIA "BENITO JUAREZ" , DE EJIDO CUBES CUBES, CORRESPONDIENTE AL MES DEDICIEMBRE   2014</t>
  </si>
  <si>
    <t>APOYO A LA ESCUELA PRIMARIA "ESFUERZO PROLETARIO" DE EJIDO PALIZAR CORRESPONDIENTE AL MES DE DICIEMBRE   2014</t>
  </si>
  <si>
    <t>APOYO A LA ESCUELA PRIMARIA "BENITO JUAREZ"  DE  REMUDADERO CORRESPONDIENTE AL MES DE DICIEMBRE   2014</t>
  </si>
  <si>
    <t>APOYO A LA SUPERVISION ESCOLAR  DE TELESECUENDARIAS  ZONA 64, CORRESPONDIENTE AL MES DE  DICIEMBRE   2014</t>
  </si>
  <si>
    <t>APOYO A LA ESCUELA PRIMARIA BENITO JUAREZ  DE RANCHERIA PALIZAR CORRESPONDIENTE AL MES DE  DICIEMBRE  2014</t>
  </si>
  <si>
    <t>APOYO A LA ESCUELA CORREGIDORA DE QUERETARO DEL  EJIDO AGUA BLNACA, CORRESPONDIENTE AL MES DE DICIEMBRE    2014</t>
  </si>
  <si>
    <t>APOYO A LA ESCUELA TELESECUNDARIA 468  DE RANCHERIA CUBES, CORRESPONDIENTE AL MES DE DICIEMBRE  2014</t>
  </si>
  <si>
    <t>APOYO A LA ESCUELA PRIMARIA "ADOLFO LOPEZ MATEOS" DE LOMA ANCHA, CORRESPONDIENTE AL MES DE  DICIEMBRE 2014</t>
  </si>
  <si>
    <t>APOYO A LA UNIDAD COORDINADORA DE EDUCACION INICIALCORRESPONDIENTE AL MES  DE DICIEMBRE 2014</t>
  </si>
  <si>
    <t>APOYO A LA ESCUELA PRIMARIA FRANCISCO SARABIA , DE RANCHERIA CUBES, CORRESPONDIENTE AL MES DE DICIEMBRE   2014</t>
  </si>
  <si>
    <t>APOYO A LA PREPARATORIA ABIERTA DE AGUA BLANCA DE ITURBIDE, CORRESPONDIENTE AL MES DE DICIEMBRE 2014</t>
  </si>
  <si>
    <t>APOYO AL GRUPO DE LA TERCERA EDAD CORRESPONDIENTE AL MES DE NOVIEMBRE 2014</t>
  </si>
  <si>
    <t>APOYO AL AL DEFENSOR DE OFICIO DEL JUZGADO DE PRIMERA INSTANCIA CORRESPONDIENTE AL MES DENOVIEMBRE 2014</t>
  </si>
  <si>
    <t>APOYO A LA PREPARATORIA ABIERTA DE AGUA BLANCA DE ITURBIDE, CORRESPONDIENTE AL MES DENOVIEMBRE 2014</t>
  </si>
  <si>
    <t>APOYO A LA ESCUELA PRIMARIA FRANCISCO SARABIA , DE RANCHERIA CUBES, CORRESPONDIENTE AL MES DE NOVIEMBRE   2014</t>
  </si>
  <si>
    <t>APOYO A LA ESCUELA TELESECUNDARIA 468  DE RANCHERIA CUBES, CORRESPONDIENTE AL MES DE OCTUBRE Y NOVIEMBRE  2014</t>
  </si>
  <si>
    <t>APOYO A LA ESCUELA TELESECUNDARIA 468  DE RANCHERIA CUBES, CORRESPONDIENTE AL MES DE NOVIEMBRE  2014</t>
  </si>
  <si>
    <t>APOYO A LA ESCUELA CORREGIDORA DE QUERETARO DEL  EJIDO AGUA BLNACA, CORRESPONDIENTE AL MES DENOVIEMBRE    2014</t>
  </si>
  <si>
    <t>APOYO A LA ESCUELA PRIMARIA "BENITO JUAREZ"  DE  REMUDADERO CORRESPONDIENTE AL MES DE NOVIEMBRE   2014</t>
  </si>
  <si>
    <t>APOYO A LA ESCUELA PRIMARIA "ESFUERZO PROLETARIO" DE EJIDO PALIZAR CORRESPONDIENTE AL MES DE NOVIEMBRE   2014</t>
  </si>
  <si>
    <t>APOYO A LA ESCUELA PRIMARIA "ALVARO OBREGON" DE EJIDO CALABAZAS,  CORRESPONDIENTE AL MES DE OCTUBRE  Y NOVIEMBRE 2014</t>
  </si>
  <si>
    <t>APOYO ALA ESCUELA PRIMARIA BELIZARIO DOMINGUEZ DE CHICHICAXTLE CORRESPONDIENTE AL MES DE NOVIEMBRE  2014</t>
  </si>
  <si>
    <t>APOYO AL BACHILLERATO PLANTEL AGUA BLANCA CORRESPONDIENTE AL MES DE NOVIEMBRE  2014</t>
  </si>
  <si>
    <t>APOYO AL BACHILLERATO PLANTEL AGUA BLANCA CORRESPONDIENTE AL MES DE NOVIEMBRE 2014</t>
  </si>
  <si>
    <t>APOYO A LA SECUNDARIA TECNICA. 32, DE AGUA BLANCA, CORRESPONDIENTE AL MES DE NOVIEMBRE 2014</t>
  </si>
  <si>
    <t>APOYO AL JARDIN DE NIÑOS NETZAHUALCOYOTL,  DE MILPA VIEJA, CORRESPONDIENTE AL MES DE  NOVIEMBRE 2014</t>
  </si>
  <si>
    <t>APOYO AL JARDIN DE NIÑOS NETZAHUALCOYOTL,  DE MILPA VIEJA, CORRESPONDIENTE AL MES DE NOVIEMBRE  2014</t>
  </si>
  <si>
    <t>APOYO AL JARDIN DE NIÑOS  CARMEN SERDAN, DE AGUA BLANCA,CORRESPONDIENTE AL MES DE NOVIEMBRE 2014</t>
  </si>
  <si>
    <t>APOYO A LA ESCUELA PRIMARIA PENSADOR MEXICANO, DE MILPA VIEJA, CORRESPONDIENTE AL MES DE OCTUBRE Y NOVIEMBRE   2014</t>
  </si>
  <si>
    <t>APOYO A  LA ESCUELA PRIMARIA "ALVARO  OBREGON" DE AGUA BLANCA DE ITURBIDE, CORRESPONDIENTE AL MES DE NOVIEMBRE  2014</t>
  </si>
  <si>
    <t>APOYO A LA ESCUELA PRIMARIA "JOSE MARIA MORELOS"  DE PLAN GRANDE CORRESPONDIENTE AL MES DE NOVIEMBRE    2014</t>
  </si>
  <si>
    <t>APOYO A LA ESCUELA PRIMARIA "JOSE MARIA MORELOS"  DE PLAN GRANDE CORRESPONDIENTE A LA GRATIFICACION ANUAL   2014</t>
  </si>
  <si>
    <t>APOYO A  LA ESCUELA PRIMARIA "ALVARO  OBREGON" DE AGUA BLANCA DE ITURBIDE, CORRESPONDIENTE A LA GRATIFICACION ANUAL   2014</t>
  </si>
  <si>
    <t>APOYO A LA ESCUELA PRIMARIA PENSADOR MEXICANO, DE MILPA VIEJA, CORRESPONDIENTEA LA GRATIFICACION ANUAL   2014</t>
  </si>
  <si>
    <t>APOYO AL JARDIN DE NIÑOS  CARMEN SERDAN, DE AGUA BLANCA,CORRESPONDIENTE AA LA GRATIFICACION ANUAL   2014</t>
  </si>
  <si>
    <t>APOYO AL JARDIN DE NIÑOS NETZAHUALCOYOTL,  DE MILPA VIEJA, CORRESPONDIENTEA LA GRATIFICACION ANUAL   2014</t>
  </si>
  <si>
    <t>APOYO AL JARDIN DE NIÑOS NETZAHUALCOYOTL,  DE MILPA VIEJA, CORRESPONDIENTE A LA GRATIFICACION ANUAL   2014</t>
  </si>
  <si>
    <t>APOYO A LA SECUNDARIA TECNICA. 32, DE AGUA BLANCA, CORRESPONDIENTE A LA GRATIFICACION ANUAL   2014</t>
  </si>
  <si>
    <t>APOYO AL BACHILLERATO PLANTEL AGUA BLANCA CORRESPONDIENTE A LA GRATIFICACION ANUAL   2014</t>
  </si>
  <si>
    <t>APOYO AL BACHILLERATO PLANTEL AGUA BLANCA CORRESPONDIENTEA LA GRATIFICACION ANUAL   2014</t>
  </si>
  <si>
    <t>APOYO ALA ESCUELA PRIMARIA BELIZARIO DOMINGUEZ DE CHICHICAXTLE CORRESPONDIENTE A LA GRATIFICACION ANUAL   2014</t>
  </si>
  <si>
    <t>APOYO A LA ESCUELA PRIMARIA "ALVARO OBREGON" DE EJIDO CALABAZAS,  CORRESPONDIENTE A LA GRATIFICACION ANUAL   2014</t>
  </si>
  <si>
    <t>APOYO A LA ESCUELA PRIMARIA "BENITO JUAREZ" , DE EJIDO CUBES CUBES, CORRESPONDIENTE A LA GRATIFICACION ANUAL   2014</t>
  </si>
  <si>
    <t>APOYO A LA ESCUELA PRIMARIA "ESFUERZO PROLETARIO" DE EJIDO PALIZAR CORRESPONDIENTE A LA GRATIFICACION ANUAL   2014</t>
  </si>
  <si>
    <t>APOYO A LA ESCUELA PRIMARIA "BENITO JUAREZ"  DE  REMUDADERO CORRESPONDIENTE A LA GRATIFICACION ANUAL   2014</t>
  </si>
  <si>
    <t>APOYO A LA SUPERVISION ESCOLAR  DE TELESECUENDARIAS  ZONA 64, CORRESPONDIENTE A LA GRATIFICACION ANUAL   2014</t>
  </si>
  <si>
    <t>APOYO A LA ESCUELA PRIMARIA BENITO JUAREZ  DE RANCHERIA PALIZAR CORRESPONDIENTE A LA GRATIFICACION ANUAL   2014</t>
  </si>
  <si>
    <t>APOYO A LA ESCUELA TELESECUNDARIA 468  DE RANCHERIA CUBES, CORRESPONDIENTE A LA GRATIFICACION ANUAL   2014</t>
  </si>
  <si>
    <t>APOYO A LA ESCUELA PRIMARIA "ADOLFO LOPEZ MATEOS" DE LOMA ANCHA, CORRESPONDIENTE A LA GRATIFICACION ANUAL   2014</t>
  </si>
  <si>
    <t>APOYO A LA ESCUELA PRIMARIA FRANCISCO SARABIA , DE RANCHERIA CUBES, CORRESPONDIENTE A LA GRATIFICACION ANUAL   2014</t>
  </si>
  <si>
    <t>APOYO A LA PREPARATORIA ABIERTA DE AGUA BLANCA DE ITURBIDE, CORRESPONDIENTE A LA GRATIFICACION ANUAL   2014</t>
  </si>
  <si>
    <t>APOYO A LA UNIDAD COORDINADORA DE EDUCACION INICIALCORRESPONDIENTE A LA GRATIFICACION ANUAL 2014</t>
  </si>
  <si>
    <t>AURELIANO MORENO JARDINEZ</t>
  </si>
  <si>
    <t>AGENCIA DE DESARROLLO RURAL ICODESI</t>
  </si>
  <si>
    <t>ELOY YAÑEZ HERNANDEZ / EJIDO AGUA BLANCA</t>
  </si>
  <si>
    <t>SAGUAN</t>
  </si>
  <si>
    <t xml:space="preserve"> / RANCHERIA SAN PEDRITO</t>
  </si>
  <si>
    <t xml:space="preserve"> / EJIDO CALABAZAS</t>
  </si>
  <si>
    <t>3 Te</t>
  </si>
  <si>
    <t>AGUINALDOS</t>
  </si>
  <si>
    <t>120 Te</t>
  </si>
  <si>
    <t>121 Te</t>
  </si>
  <si>
    <t>122 Te</t>
  </si>
  <si>
    <t>123 Te</t>
  </si>
  <si>
    <t>124 Te</t>
  </si>
  <si>
    <t>125 Te</t>
  </si>
  <si>
    <t>126 Te</t>
  </si>
  <si>
    <t>145 Te</t>
  </si>
  <si>
    <t>146 Te</t>
  </si>
  <si>
    <t>147 Te</t>
  </si>
  <si>
    <t>MATERIAL PARA CENTRO COMUNITARIO</t>
  </si>
  <si>
    <t>158 Te</t>
  </si>
  <si>
    <t>161 Te</t>
  </si>
  <si>
    <t>162 Te</t>
  </si>
  <si>
    <t>APOYO A PERSONAS INSTITUCIONES EDUCATIVAS</t>
  </si>
  <si>
    <t>182 Te</t>
  </si>
  <si>
    <t>183 Te</t>
  </si>
  <si>
    <t>DELEGACION SINDICAL D11145</t>
  </si>
  <si>
    <t>158 Ff</t>
  </si>
  <si>
    <t>APOYO A LA  DELEGACION SINDICAL D11145 CORRESPONDIENTE AL  MES DE DICIEMBRE  ANUAL 2014</t>
  </si>
  <si>
    <t>RENTA DE LOCAL</t>
  </si>
  <si>
    <t>160 Ff</t>
  </si>
  <si>
    <t>161 Ff</t>
  </si>
  <si>
    <t>APOYO AL CENTRO DE SALUD CORRESPONDIENTE AL MES  DE DICIEMBRE Y A LA GRATIFICACION ANUAL   2014</t>
  </si>
  <si>
    <t>12 Re</t>
  </si>
  <si>
    <t>13 Re</t>
  </si>
  <si>
    <t>14 Re</t>
  </si>
  <si>
    <t>15 Re</t>
  </si>
  <si>
    <t>17 Re</t>
  </si>
  <si>
    <t>19 Re</t>
  </si>
  <si>
    <t>APOYO A LA VIVIENDA CON LAMINAS</t>
  </si>
  <si>
    <t>LAMINAS</t>
  </si>
  <si>
    <t>LUIS ALFONSO GRANILLO FERNANDEZ</t>
  </si>
  <si>
    <t>GAFL620512HHGRRS04</t>
  </si>
  <si>
    <t>JUAN MANUEL LOPEZ JARDINEZ</t>
  </si>
  <si>
    <t>LOJJ880513HHGPRN08</t>
  </si>
  <si>
    <t>ANA KAREN MARTINEZ ISLAS</t>
  </si>
  <si>
    <t>MAIA930212MHGRSN05</t>
  </si>
  <si>
    <t>MARIA CLAUDIA JARDINEZ GONZALEZ</t>
  </si>
  <si>
    <t>EAMM680107MHGSLR00</t>
  </si>
  <si>
    <t>TATIANA OLVERA HERNANDEZ</t>
  </si>
  <si>
    <t>OEHT920701MVZLRT09</t>
  </si>
  <si>
    <t>MARGARITA ESPAÑA JARILLO</t>
  </si>
  <si>
    <t>EAJM780720MHGSRR03</t>
  </si>
  <si>
    <t>HERNANDEZ LOPEZ VERONICA</t>
  </si>
  <si>
    <t>HELV910804MHGRPR08</t>
  </si>
  <si>
    <t>RUTILIO HERNANDEZ LOPEZ</t>
  </si>
  <si>
    <t>HELR430602HHGRPT06</t>
  </si>
  <si>
    <t>MARGARITA CRUZ CASTRO</t>
  </si>
  <si>
    <t>CUCM890707MHGRSR05</t>
  </si>
  <si>
    <t>MARIA DE JESUS ESPAÑA JARILLO</t>
  </si>
  <si>
    <t>EAJJ900618MHGSRS00</t>
  </si>
  <si>
    <t>FLOR IVET FLORES LOPEZ</t>
  </si>
  <si>
    <t>FOLF910708MHGLP03</t>
  </si>
  <si>
    <t>MARIA LOPEZ ANGELES</t>
  </si>
  <si>
    <t>LOAM740409MHGPNR05</t>
  </si>
  <si>
    <t>SOFIA CORDERO SILVA</t>
  </si>
  <si>
    <t>COSS490909MHGRLF07</t>
  </si>
  <si>
    <t>EFIGENIA CATALINA FLORES PEREZ</t>
  </si>
  <si>
    <t>PAULA GUZMAN MORENO</t>
  </si>
  <si>
    <t>GUMP770322MHGZEL07</t>
  </si>
  <si>
    <t>BRAULIA GOMEZ VARGAS</t>
  </si>
  <si>
    <t>IGNACIO SOTO PAREDES</t>
  </si>
  <si>
    <t>SOPI620730HHGTRG09</t>
  </si>
  <si>
    <t>ANGEL MORALES PEREZ</t>
  </si>
  <si>
    <t>MOPA960114MHGRRN00</t>
  </si>
  <si>
    <t>MARISELA MORENO GUZMAN</t>
  </si>
  <si>
    <t>MOGM860426MHGRZR06</t>
  </si>
  <si>
    <t>FRANCISCA MORENO PEREZ</t>
  </si>
  <si>
    <t>ESPERANZA ANYA ANAYA</t>
  </si>
  <si>
    <t>AAAE880214MHGNND01</t>
  </si>
  <si>
    <t>MARIO ESPAÑA JARILLO</t>
  </si>
  <si>
    <t>EAJM691011HHGSRR00</t>
  </si>
  <si>
    <t>JOSE CORDERO SANCHEZ</t>
  </si>
  <si>
    <t>COSJ741022HHGRNS00</t>
  </si>
  <si>
    <t>FAUSTINA  MORENO ESCOBAR</t>
  </si>
  <si>
    <t>MOEG870906MHGRSS00</t>
  </si>
  <si>
    <t>ROCIO HERNESTINA MELO GUZMAN</t>
  </si>
  <si>
    <t>JUAN RAMIREZ GONZALEZ</t>
  </si>
  <si>
    <t>RAGJ550809MHGMNN09</t>
  </si>
  <si>
    <t>MARIA LUISA ARIAS CORDERO</t>
  </si>
  <si>
    <t>AICL780206MHGRRS09</t>
  </si>
  <si>
    <t>PATRICIA GARCIA PACHECO</t>
  </si>
  <si>
    <t>GAPP861208MHGRCT01</t>
  </si>
  <si>
    <t>JOSEFINA MORENO ORTIZ</t>
  </si>
  <si>
    <t>MOOJ900319MHGRRS04</t>
  </si>
  <si>
    <t>REYNA BLANCAS TREJO</t>
  </si>
  <si>
    <t>BATR751217MHGLRY09</t>
  </si>
  <si>
    <t>BASILISA ANGELES LARIOS</t>
  </si>
  <si>
    <t>LUIS FELIPE MENDEZ JARILLO</t>
  </si>
  <si>
    <t>MEJL901012HHGNRS06</t>
  </si>
  <si>
    <t>JOSE JARDINEZ MORENO</t>
  </si>
  <si>
    <t>JAMJ871115HHGRRS00</t>
  </si>
  <si>
    <t>LORENA MENDOZA AVILA</t>
  </si>
  <si>
    <t>MEAL960830MHGNVR01</t>
  </si>
  <si>
    <t>ANTONIA HERNANDEZ JUAREZ</t>
  </si>
  <si>
    <t>HEJA690705MGRRRN02</t>
  </si>
  <si>
    <t>MARIA PATRICIA JARDINEZ GUTIERREZ</t>
  </si>
  <si>
    <t>ENRIQUE LOPEZ ANGELES</t>
  </si>
  <si>
    <t>LOAE640221HVZPNN03</t>
  </si>
  <si>
    <t>GUILELRMINA ISLAS HERNANDEZ</t>
  </si>
  <si>
    <t>IAHG621019MHGSRL00</t>
  </si>
  <si>
    <t>NANCY JARDINEZ LOPEZ</t>
  </si>
  <si>
    <t>JALN910201MHGRPN03</t>
  </si>
  <si>
    <t>ELVIRA ISLAS ROMO</t>
  </si>
  <si>
    <t>IARE750125MHGSML02</t>
  </si>
  <si>
    <t>MARCELA PATRICIA PEREZ MORGADO</t>
  </si>
  <si>
    <t>PEMM790426MXZRRR07</t>
  </si>
  <si>
    <t>MONICA CORDERO SANCHEZ</t>
  </si>
  <si>
    <t>COSM700504MHGRNN04</t>
  </si>
  <si>
    <t>JOSE GUADALUPE JARDINEZ HERNANDEZ</t>
  </si>
  <si>
    <t>TERESA GARCIA MONTIEL</t>
  </si>
  <si>
    <t>CAMT711201MHGRNR00</t>
  </si>
  <si>
    <t>APOLINAR MORENO GUTIERREZ</t>
  </si>
  <si>
    <t>MOGA730108HHGRTP04</t>
  </si>
  <si>
    <t>JOAQUINA GARCIA MONTIEL</t>
  </si>
  <si>
    <t>GAMJ64111OMHGRNQ02</t>
  </si>
  <si>
    <t>MARIA LUISA GARCIA MONTIEL</t>
  </si>
  <si>
    <t>GAML761209MHGRNS04</t>
  </si>
  <si>
    <t>GALDINA LOPEZ ARIAS</t>
  </si>
  <si>
    <t>LOAG840418MHGPRL01</t>
  </si>
  <si>
    <t>LORENA FLORES FLORES</t>
  </si>
  <si>
    <t>FOFL930115MHGLLR05</t>
  </si>
  <si>
    <t>TREJO CABRERA ESTEBAN</t>
  </si>
  <si>
    <t>TECE601226HHGRRS06</t>
  </si>
  <si>
    <t>FELIX PACHECO MENDOZA</t>
  </si>
  <si>
    <t>PAXF310725MHGCXL06</t>
  </si>
  <si>
    <t>ANTONIO AYALA LOPEZ</t>
  </si>
  <si>
    <t>AALA850901HDFYPN041</t>
  </si>
  <si>
    <t>JUSTINO ESCOBAR MORENO</t>
  </si>
  <si>
    <t>EOMJ911231HHGSRS03</t>
  </si>
  <si>
    <t>PAULINO AYALA HERNANDEZ</t>
  </si>
  <si>
    <t>AAHP441010HHGYRL07</t>
  </si>
  <si>
    <t>JOSE SANCHEZ GUTIERREZ</t>
  </si>
  <si>
    <t>SAGJ440405HHGNTS07</t>
  </si>
  <si>
    <t>LEONARDO SOLIS HERNANDEZ</t>
  </si>
  <si>
    <t>SOHL481106HHGLRN02</t>
  </si>
  <si>
    <t>JUANA PAREDES GUAMAN</t>
  </si>
  <si>
    <t>PAGJ730809MHGRZN01</t>
  </si>
  <si>
    <t>HESC590523MHGRNL07</t>
  </si>
  <si>
    <t>COLUMBA HERNANDEZ SANCHEZ</t>
  </si>
  <si>
    <t>MARIA FELIX MARTINEZ GUZMAN</t>
  </si>
  <si>
    <t>MAGF630529MHGRZL06</t>
  </si>
  <si>
    <t>MARIA HIPOLITO CRUZ</t>
  </si>
  <si>
    <t>HICM650123MHGPRR02</t>
  </si>
  <si>
    <t>CLARA FLORES GUTIERREZ</t>
  </si>
  <si>
    <t>ROSA CONCEPCION SOLANO</t>
  </si>
  <si>
    <t>COSR700830MHGNLS02</t>
  </si>
  <si>
    <t>AGUSTINA SANTIAGO RAMIREZ</t>
  </si>
  <si>
    <t>SARA771113MOCNMG07</t>
  </si>
  <si>
    <t>ENRIQUE CRUZ MANDOZA</t>
  </si>
  <si>
    <t>CUME770622HHGRNN00</t>
  </si>
  <si>
    <t>GOGL831106HHGMTN08</t>
  </si>
  <si>
    <t>LEONARDO GOMEZ GUTIERREZ</t>
  </si>
  <si>
    <t>MARCELA GUTIERREZ HERNANDEZ</t>
  </si>
  <si>
    <t>GUHM491007MHGTRR08</t>
  </si>
  <si>
    <t>MARI CRUZ PEREZ ISLAS</t>
  </si>
  <si>
    <t>PEIC460503MHGRSR09</t>
  </si>
  <si>
    <t>HILARIO GONZALEZ MONTIEL</t>
  </si>
  <si>
    <t>GOMH710505HHGNNL08</t>
  </si>
  <si>
    <t>NORBERTA GONZALEZ ROSALES</t>
  </si>
  <si>
    <t>GORN730917MVZNSR04</t>
  </si>
  <si>
    <t>JUAN JARILLO PACHECO</t>
  </si>
  <si>
    <t>JAPJ910516HHGRCN01</t>
  </si>
  <si>
    <t>ALFREDO GONZALEZ YAÑEZ</t>
  </si>
  <si>
    <t>GOYA530112HHGNXL04</t>
  </si>
  <si>
    <t>REYNA YAÑEZ CALDERON</t>
  </si>
  <si>
    <t>YACR300831MHGXLY09</t>
  </si>
  <si>
    <t>ERIKA ARELLANO ESPAÑA</t>
  </si>
  <si>
    <t>AEEE920128MHGRSR02</t>
  </si>
  <si>
    <t>SARA  SUSANA NAVA SANCHEZ</t>
  </si>
  <si>
    <t>NASS911105MMCVNR02</t>
  </si>
  <si>
    <t>PEHE450722MHGRRL00</t>
  </si>
  <si>
    <t>GABINO HERNANDEZ HERNANDEZ</t>
  </si>
  <si>
    <t>HEHG810219MHGRRB00</t>
  </si>
  <si>
    <t>ANTONINO GARCIA MORENO</t>
  </si>
  <si>
    <t>GAMA820510HHGRRN05</t>
  </si>
  <si>
    <t>GENARO SAMPAYO OLIVER</t>
  </si>
  <si>
    <t>MARCELA CRUZ MANRIQUE</t>
  </si>
  <si>
    <t>CUMM5901165MHGRNR06</t>
  </si>
  <si>
    <t>IVAN GONZALEZ ESPAÑA</t>
  </si>
  <si>
    <t>ANASTACIO MORENO MONTIEL</t>
  </si>
  <si>
    <t>MARIA LEMUS CRUZ</t>
  </si>
  <si>
    <t>LECM680817MHGMRR06</t>
  </si>
  <si>
    <t>APOYO A LA  DELEGACION SINDICAL D11145 CORRESPONDIENTE A LA GRATIFICACION ANUAL ANUAL 2014</t>
  </si>
  <si>
    <t>APOYO A LA ESCUELA CORREGIDORA DE QUERETARO DEL  EJIDO AGUA BLANCA, CORRESPONDIENTE A LA GRATIFICACION ANUAL   2014</t>
  </si>
  <si>
    <t>169 Ff</t>
  </si>
  <si>
    <t>JOSEFINA FLORES CORTES</t>
  </si>
  <si>
    <t>COSTERA</t>
  </si>
  <si>
    <t>167 Ff</t>
  </si>
  <si>
    <t>HOSPEDAJE</t>
  </si>
  <si>
    <t>MIGUEL ANGEL ISLAS CRUZ</t>
  </si>
  <si>
    <t>165 Ff</t>
  </si>
  <si>
    <t>SAMM781016MHGLRN01</t>
  </si>
  <si>
    <t>MARIA CRUZ GODINEZ SOTO</t>
  </si>
  <si>
    <t>GOSC730503MHGDTR04</t>
  </si>
  <si>
    <t>PAED710124MDFRSZ09</t>
  </si>
  <si>
    <t>YOLANDA TREJO ESREFES</t>
  </si>
  <si>
    <t>TEEY950114MMVRSL04</t>
  </si>
  <si>
    <t>PAULINA CRUZ TREJO</t>
  </si>
  <si>
    <t>CURP790415MHGRRL15</t>
  </si>
  <si>
    <t>FORMULA</t>
  </si>
  <si>
    <t>ROSALINDA GONZALEZ SANCHEZ</t>
  </si>
  <si>
    <t>REFRESCO</t>
  </si>
  <si>
    <t>POSTE DE CONCRETO</t>
  </si>
  <si>
    <t>ARENA</t>
  </si>
  <si>
    <t>GREGORIO AMARO ARTEAGA</t>
  </si>
  <si>
    <t>AAAG500723HVZMRR04</t>
  </si>
  <si>
    <t xml:space="preserve"> JUAN HERNANDEZ ARELLANO/ RANCHERIA SAN PEDRITO</t>
  </si>
  <si>
    <t>TUBOS</t>
  </si>
  <si>
    <t>EOMV830930HHGSLC05</t>
  </si>
  <si>
    <t>VICTOR ESCORCIA MALDONADO / POTRERO DE MONRROY</t>
  </si>
  <si>
    <t>EUGENIO SOLIS GUERRERO / RANCHERIA TETETLA</t>
  </si>
  <si>
    <t>PEREZ RAMIREZ CIRILO / MILPA VIEJA</t>
  </si>
  <si>
    <t>}</t>
  </si>
  <si>
    <t>ESCUELA PRIMARIA "BENITO JUAREZ" DEL EL XUCHITL</t>
  </si>
  <si>
    <t>C.C.T. 13DPR2103K</t>
  </si>
  <si>
    <t>ARENA Y GRAVA</t>
  </si>
  <si>
    <t>ESCUELA PRIMARIA "ADOLFO LOPEZ MATEOS"  DE LOMA ANCHA</t>
  </si>
  <si>
    <t>C.C.T. 13DPR1792H</t>
  </si>
  <si>
    <t>TANQUE PVC</t>
  </si>
  <si>
    <t xml:space="preserve">ESCUELA PRIMARIA "BENITO JUAREZ" DE RANCHERIA EL REMUDADERO </t>
  </si>
  <si>
    <t>C.C.T. 13DPR0919Q</t>
  </si>
  <si>
    <t>ESCUELA PRIMARIA "PENSADOR MEXICANO" DE MILPAVIEJA</t>
  </si>
  <si>
    <t>LAMINA</t>
  </si>
  <si>
    <t>COORDINACION DE EDUCACION INICIAL 31</t>
  </si>
  <si>
    <t>TRASLADO DE GRUPO DE LA TERCERA EDAD</t>
  </si>
  <si>
    <t>97 Te</t>
  </si>
  <si>
    <t>fgp</t>
  </si>
  <si>
    <t>festividades</t>
  </si>
  <si>
    <t>98 Te</t>
  </si>
  <si>
    <t>206 Te</t>
  </si>
  <si>
    <t>207 Te</t>
  </si>
  <si>
    <t>APOYO  A INSTITUCIONES EDUCATIVAS</t>
  </si>
  <si>
    <t>ESCUELA PRIMARIA DE SAN PEDRITO</t>
  </si>
  <si>
    <t>APOYO A PERSONAS DE ESCAOS RECURSOS</t>
  </si>
  <si>
    <t>SUPERVISION ESCOLAR ZONA 64 SECCION 16</t>
  </si>
  <si>
    <t>230 Te</t>
  </si>
  <si>
    <t>140 Te</t>
  </si>
  <si>
    <t>139 Te</t>
  </si>
  <si>
    <t>143 Te</t>
  </si>
  <si>
    <t>142 Te</t>
  </si>
  <si>
    <t>138 Te</t>
  </si>
  <si>
    <t>APOYO A LA UNIDAD COORDINADORA DE EDUCACION INICIALCORRESPONDIENTE AL MES DE NOVIEMBRE 2014</t>
  </si>
  <si>
    <t xml:space="preserve"> 86 Te</t>
  </si>
  <si>
    <t>EDUCACION INICIAL/RANCHERIA LOS CUBES/MARIA SANCHEZ PEREZ</t>
  </si>
  <si>
    <t>EDUCACION INICIAL/RANCHERIA EL REMUDADERO/MARIA FELIX VERA SOLIS</t>
  </si>
  <si>
    <t>EDUCACION INICIAL/COLONIA EL VIVIERO/BEATRIZ SANCHEZ SOLIS</t>
  </si>
  <si>
    <t>EDUCACION INICIAL/SABANILLAS/LETICIA JARDINEZ HERNANDEZ</t>
  </si>
  <si>
    <t>EDUCACION INICIAL/COLONIA EL VERGEL/MARIA DE LOS ANGELES NARANJO TREJO</t>
  </si>
  <si>
    <t>EDUCACION INICIAL/EJIDO DE AGUA BLANCA/EFIGENIA SANCHEZ PEREZ</t>
  </si>
  <si>
    <t>EDUCACION INICIAL/MILPA VIEJA ( APULCO)/ANA JAZMIN ESPAÑA SANCHEZ</t>
  </si>
  <si>
    <t>EDUCACION INICIAL/SAN PEDRITO/MARIA BRAULIA ESPAÑA TELLEZ</t>
  </si>
  <si>
    <t>EDUCACION INICIAL/EJIDO DE CALABAZAS/MARIA GUADALUPE GUZMAN GONZALEZ</t>
  </si>
  <si>
    <t>EDUCACION INICIAL/LOMA ANCHA/MARINA CORDERO DURAN</t>
  </si>
  <si>
    <t>EDUCACION INICIAL/EJIDO DE LOS CUBES/MONICA ORTIZ GARCIA</t>
  </si>
  <si>
    <t>EDUCACION INICIAL/CALABAZAS 2° SECCION/MARIA DE LOURDES JARILLO ORTIZ</t>
  </si>
  <si>
    <t>EDUCACION INICIAL/COLONIA LA LOMA/LUCIA PAREDES ESTEFES</t>
  </si>
  <si>
    <t>EDUCACION INICIAL/EJIDO DE SAN PEDRITO/MARYLU SANCHEZ SANCHEZ</t>
  </si>
  <si>
    <t>EDUCACION INICIAL/POTRERO DE MONRROY/ALICIA SORIA TOLENTINO</t>
  </si>
  <si>
    <t>EDUCACION INICIAL/PLAN GRANDE/MARIA GUADALUPE ESPAÑA SANCHEZ</t>
  </si>
  <si>
    <t>EDUCACION INICIAL/TETETLA/IRMA GUTIERREZ DURAN</t>
  </si>
  <si>
    <t>EDUCACION INICIAL/RANCHERIA PALIZAR/MARIA ESTHER AYALA LOPEZ</t>
  </si>
  <si>
    <t>EDUCACION INICIAL/SAN CORNELIO/LORENA FLORES FLORES</t>
  </si>
  <si>
    <t>EDUCACION INICIAL/MILPA VIEJA (GRUPO 1)/JESUS ROMERO HERNANDEZ</t>
  </si>
  <si>
    <t>EDUCACION INICIAL/CHICHICAXTLE/PAZ PAREDES ESTEVES</t>
  </si>
  <si>
    <t>EDUCACION INICIAL/CALABAZAS 1° SECCION/JOAQUINA LOPEZ ROSALES</t>
  </si>
  <si>
    <t>EDUCACION INICIAL/EL XUCHITL/PETRA SALINAS MARTINEZ</t>
  </si>
  <si>
    <t>EDUCACION INICIAL/EJIDO DE PALIZAR/ANA MARIA HERNANDEZ CORDERO</t>
  </si>
  <si>
    <t>SAPM800402MPLRR03</t>
  </si>
  <si>
    <t>VESF880114MVZRLL19</t>
  </si>
  <si>
    <t>SASB840302MHGNLT04</t>
  </si>
  <si>
    <t>JAHL900201MHGRRT01</t>
  </si>
  <si>
    <t>NATA880831MHGRRN01</t>
  </si>
  <si>
    <t>SAPE760921MVZRF00</t>
  </si>
  <si>
    <t>EASA920423MHGSNN04</t>
  </si>
  <si>
    <t>EATB730326MHGSLR05</t>
  </si>
  <si>
    <t xml:space="preserve"> GUGG860111MHGZND07</t>
  </si>
  <si>
    <t xml:space="preserve">CODM750718MHGRRR02 </t>
  </si>
  <si>
    <t>OIGM791216MHGRRN03</t>
  </si>
  <si>
    <t>JAOL790416MHGRRR03</t>
  </si>
  <si>
    <t xml:space="preserve">PAEL781213MMCRSC06 </t>
  </si>
  <si>
    <t>SOTA930502MHGRLL07</t>
  </si>
  <si>
    <t>EASG841008MHGSND09</t>
  </si>
  <si>
    <t>GUDI851224MHGTRR03</t>
  </si>
  <si>
    <t>AALE930623MDFYPS03</t>
  </si>
  <si>
    <t>ROHJ920504HHGMRS01</t>
  </si>
  <si>
    <t>LORJ710816MDFPSQ07</t>
  </si>
  <si>
    <t>SAMP660908MHGLRT05</t>
  </si>
  <si>
    <t>HECA881002MHGRRN06</t>
  </si>
  <si>
    <t>AMADO NERVO/TETETLA</t>
  </si>
  <si>
    <t>BENITO JUAREZ/XUCHITL</t>
  </si>
  <si>
    <t>JOSE MARIA MORELOS/PLAN GRANDE</t>
  </si>
  <si>
    <t>BENITO JUAREZ/REMUDADERO</t>
  </si>
  <si>
    <t>ALVARO OBREGON/AGUA BLANCA DE I.</t>
  </si>
  <si>
    <t>CORREGIDORA DE QRO./EJIDO AGUA BLANCA</t>
  </si>
  <si>
    <t>BENITO JUAREZ/PALIZAR</t>
  </si>
  <si>
    <t>CARLOS FUENTES/R. ROSA DE CASTILLA</t>
  </si>
  <si>
    <t>MELCHOR OCAMPO/E. ROSA DE CASTILLA</t>
  </si>
  <si>
    <t>ADOLFO LOPEZ MATEOS/E. LOMA ANCHA</t>
  </si>
  <si>
    <t>MIGUEL HIDALGO/SAN PEDRITO</t>
  </si>
  <si>
    <t>MIGUEL HIDALGO/POTRERO DE MONROY</t>
  </si>
  <si>
    <t>FRANCISCO SARABIA/R. CUBES</t>
  </si>
  <si>
    <t>PENSADOR MEXICANO/E. MILPA VIEJA</t>
  </si>
  <si>
    <t>BENITO JUAREZ/E. CUBES</t>
  </si>
  <si>
    <t>MIGUEL HIDALGO/TETETLA</t>
  </si>
  <si>
    <t>MIGUEL ANGEL DE QUEVEDO/EJIDO DE LOS CUBES</t>
  </si>
  <si>
    <t>LUIS DONALDO COLOSIO/CALABAZAS 2° SECCION</t>
  </si>
  <si>
    <t>CARMEN SERDAN/AGUA BLANCA DE I.</t>
  </si>
  <si>
    <t>IGNACIO ALLENDE/SAN MARTIN</t>
  </si>
  <si>
    <t>BENITO JUAREZ/SAN PEDRITO</t>
  </si>
  <si>
    <t>NIÑO ARTILLERO JUAN ESCUTIA/SAN CORNELIO</t>
  </si>
  <si>
    <t>GABRIELA MISTRAL/RANCHERIA PALIZAR</t>
  </si>
  <si>
    <t>JAIME TORRES BODET/EJIDO DE CALABAZAS</t>
  </si>
  <si>
    <t>NETZAHUALCOYOTL/MILPA VIEJA</t>
  </si>
  <si>
    <t>SOR JUAN AINES DE LA CRUZ/CHICHICAXTLE</t>
  </si>
  <si>
    <t>JAIME NUNO/EJIDO DE AGUA BLANCA</t>
  </si>
  <si>
    <t>NIÑO ARTILLERO/EJIDO DE SAN PEDRITO</t>
  </si>
  <si>
    <t>COLOSIO MURRIETA/CALABAZAS 1° SECCION</t>
  </si>
  <si>
    <t>GABRIELA MISTRAL/EJIDO DE PALIZAR</t>
  </si>
  <si>
    <t>JUAN CRISOSOTOMO BONILLA/EJIDO DE ROSA DE CASTILLA</t>
  </si>
  <si>
    <t>AGUSTIN MELGAR/PLAN GRANDE</t>
  </si>
  <si>
    <t>LAZARO CARDENAS/RANCHERIA REMUDADERO</t>
  </si>
  <si>
    <t>MI MUNDO PEQUEÑO/AGUA BLANCA DE I.</t>
  </si>
  <si>
    <t>TELESECUNDARIA # 568/SAN PEDRITO</t>
  </si>
  <si>
    <t>TELESECUNDARIA # 085/EJIDO DE CALABAZAS</t>
  </si>
  <si>
    <t>TELESECUNDARIA # 698/EL XUCHITL</t>
  </si>
  <si>
    <t>SECUNDARIA COMUNITARIA/SAN MARTIN</t>
  </si>
  <si>
    <t>TELESECUNDARIA # 675/CALABAZAS 2° SECCION</t>
  </si>
  <si>
    <t>13DPR2836</t>
  </si>
  <si>
    <t>13DPR0919Q</t>
  </si>
  <si>
    <t>13DR2030I</t>
  </si>
  <si>
    <t>13DPR2943D</t>
  </si>
  <si>
    <t>13DPR2424O</t>
  </si>
  <si>
    <t>13KJN0085R</t>
  </si>
  <si>
    <t>13KJN1695Z</t>
  </si>
  <si>
    <t>13DJN0008C</t>
  </si>
  <si>
    <t>13KPR0344E</t>
  </si>
  <si>
    <t>13KJN0543N</t>
  </si>
  <si>
    <t>13KJN1698W</t>
  </si>
  <si>
    <t>13KJN0988F</t>
  </si>
  <si>
    <t>13KJN1694Z</t>
  </si>
  <si>
    <t>13DJN0514I</t>
  </si>
  <si>
    <t>13KJN1697X</t>
  </si>
  <si>
    <t>13KJN0601N</t>
  </si>
  <si>
    <t>13KJN0389M</t>
  </si>
  <si>
    <t>13KPR0719B</t>
  </si>
  <si>
    <t>13KJN1645R</t>
  </si>
  <si>
    <t>13KJN0793T</t>
  </si>
  <si>
    <t>13KJN1626C</t>
  </si>
  <si>
    <t>13KJN0240T</t>
  </si>
  <si>
    <t>13DTV0591C</t>
  </si>
  <si>
    <t>13DTV0428B</t>
  </si>
  <si>
    <t>13DTV0698V</t>
  </si>
  <si>
    <t>13KTV0061X</t>
  </si>
  <si>
    <t>13DTV0675K</t>
  </si>
  <si>
    <t>LUCIO MORENO CORDERO/EJIDO DE LOMA ANCHA</t>
  </si>
  <si>
    <t>ZENAIDA CASTAÑEDA GUZMAN/COLONIA LA ESTRELLA</t>
  </si>
  <si>
    <t>CIRILO PEREZ RAMIREZ/EJIDO DE MILPA VIEJA</t>
  </si>
  <si>
    <t xml:space="preserve"> MOCL671215HHGRRC09</t>
  </si>
  <si>
    <t>CAGZ730331MHGSZN00</t>
  </si>
  <si>
    <t>CRISTIAN JESUS SOTO VARGAS</t>
  </si>
  <si>
    <t>VASC930125HHGRTR04</t>
  </si>
  <si>
    <t>SILVIA FLORES DURAN</t>
  </si>
  <si>
    <t>FODS690602MHGLRL06</t>
  </si>
  <si>
    <t>JANETH MONTIEL BADILLO</t>
  </si>
  <si>
    <t>MOBJ900718MHGNDN06</t>
  </si>
  <si>
    <t>NATIVIDAD ESPAÑA JARILLO</t>
  </si>
  <si>
    <t>EAJN740116MHGSRT06</t>
  </si>
  <si>
    <t>PASCUALA PEREZ ISLAS</t>
  </si>
  <si>
    <t>MARIA INES VERA SOLIS</t>
  </si>
  <si>
    <t>VESI900121MVZRLN07</t>
  </si>
  <si>
    <t>FELIPA JARDINEZ LUNA</t>
  </si>
  <si>
    <t>ROSA HERNANDEZ SANTIAGO</t>
  </si>
  <si>
    <t>HESR590828MPLRNS02</t>
  </si>
  <si>
    <t>NANCY HERNANDEZ ESPAÑA</t>
  </si>
  <si>
    <t>HEEN941006MHGRSN07</t>
  </si>
  <si>
    <t>ANGELA VERA SOLIS</t>
  </si>
  <si>
    <t>VESA800505MHGRLN06</t>
  </si>
  <si>
    <t>MARIA REMEDIOS CHAVEZ MARTINEZ</t>
  </si>
  <si>
    <t>CARM690328MHGRM02</t>
  </si>
  <si>
    <t>EUGENIO FLORES FLORES</t>
  </si>
  <si>
    <t>FOFE901213HHGLLG00</t>
  </si>
  <si>
    <t>FORTINO JARDINEZ MARTINEZ</t>
  </si>
  <si>
    <t>CATALINA SOLIS GONZALEZ</t>
  </si>
  <si>
    <t>ESTHER ESTEFES PACHECO</t>
  </si>
  <si>
    <t>EEPE780626MHGSCS01</t>
  </si>
  <si>
    <t>SOCGC791125MHGLNT06</t>
  </si>
  <si>
    <t>MARGARITA LOPEZ ANGELES</t>
  </si>
  <si>
    <t>MARIA GUADALUPE GUZMAN GONZALEZ</t>
  </si>
  <si>
    <t>MARIA GUADALUPE ROMERO PELCASTRE</t>
  </si>
  <si>
    <t>VERONICA CORDERO BAUTISTA</t>
  </si>
  <si>
    <t>COBV920113MHGRTR08</t>
  </si>
  <si>
    <t>BERNARDINO HERNANDEZ SOLIS</t>
  </si>
  <si>
    <t>HESB700520HHGRLR05</t>
  </si>
  <si>
    <t>CORNELIO HERNANDEZ GUTIERREZ</t>
  </si>
  <si>
    <t>HEGC400328HHGRTR09</t>
  </si>
  <si>
    <t>PAULA ESPAÑA PEREZ</t>
  </si>
  <si>
    <t>EAPP701113MHGSRL03</t>
  </si>
  <si>
    <t>ALICIA MORENO GUTIERREZ</t>
  </si>
  <si>
    <t>EDMUNDO ARELLANO HERNANDEZ</t>
  </si>
  <si>
    <t>AEHE861116HHGRRD01</t>
  </si>
  <si>
    <t>MAHA320219MHGLRL00</t>
  </si>
  <si>
    <t>ALVARA MALDONADO HERNANDEZ</t>
  </si>
  <si>
    <t>ADALBERTO SOLIS LUNA</t>
  </si>
  <si>
    <t>OFELIA ISLAS CERVANTES</t>
  </si>
  <si>
    <t>CEIO8206609MHGRSF06</t>
  </si>
  <si>
    <t>MAXIMILIANO JARDINEZ SANCHEZ</t>
  </si>
  <si>
    <t>JASM860608HHGRNX01</t>
  </si>
  <si>
    <t>HEXJ470614SPRXS00</t>
  </si>
  <si>
    <t>MARIBEL SOLIS SOSTO</t>
  </si>
  <si>
    <t>SOSM750609MHGLTR09</t>
  </si>
  <si>
    <t>ANA HERNANDEZ MORALES</t>
  </si>
  <si>
    <t>HEMA750612MVZRRN00</t>
  </si>
  <si>
    <t>DICIEMBRE</t>
  </si>
  <si>
    <t>BRIGIDA MARTINEZ PACHECO</t>
  </si>
  <si>
    <t>MAPB540201MHGRCR07</t>
  </si>
  <si>
    <t>MARIA DEL CARMEN HERNANDEZ MARTINEZ</t>
  </si>
  <si>
    <t>HFMC790716MHGRRR01</t>
  </si>
  <si>
    <t>MARTINA FLORES MORENO</t>
  </si>
  <si>
    <t>FOMM731111MHGLRR02</t>
  </si>
  <si>
    <t>SILVIA CORDERO MALDONADO</t>
  </si>
  <si>
    <t>COMS750129MDFRLL03</t>
  </si>
  <si>
    <t>MARIA FELIX ESPAÑA CORDERO</t>
  </si>
  <si>
    <t>EAMF710301MHGSRL07</t>
  </si>
  <si>
    <t>ALFREDO ESPAÑA CORDERO</t>
  </si>
  <si>
    <t>EACA661028HHGSRL09</t>
  </si>
  <si>
    <t xml:space="preserve">EDITH ARACELI GUTIERREZ PACHECO </t>
  </si>
  <si>
    <t>GUPE830819MDFTCD05</t>
  </si>
  <si>
    <t>MARIA DOLORES SAMPAYO GRANILLO</t>
  </si>
  <si>
    <t>SAGD680405MGGMRL04</t>
  </si>
  <si>
    <t>CATALINA ESPAÑA ZAMORA</t>
  </si>
  <si>
    <t>EAZC610429MHGSMT06</t>
  </si>
  <si>
    <t>JORGE SOTO MALDONADO</t>
  </si>
  <si>
    <t>SOMJ931013HHGTLR03</t>
  </si>
  <si>
    <t>AIEH530808HHGRSR00</t>
  </si>
  <si>
    <t>ROSA GUTIERREZ SANCHEZ</t>
  </si>
  <si>
    <t>GUSR720830MHGTND09</t>
  </si>
  <si>
    <t>JESUS GONZALEZ BARRON</t>
  </si>
  <si>
    <t>EMILIANO LEMUS PACHECO</t>
  </si>
  <si>
    <t>LEPE810208HHGMCM04</t>
  </si>
  <si>
    <t>HERMNIO AREAS ESCARCEGA</t>
  </si>
  <si>
    <t>MARIA REMEDIOS FLORES MORENO</t>
  </si>
  <si>
    <t>FORM760901MHGLRM05</t>
  </si>
  <si>
    <t>PAULINA GUZMAN MONTIEL</t>
  </si>
  <si>
    <t>GUMP810417MHGZNL05</t>
  </si>
  <si>
    <t>JOSE MATEO CABRERA ISLAS</t>
  </si>
  <si>
    <t>CAIMM650921HHGBST07</t>
  </si>
  <si>
    <t>MARTIN GONZALEZ MENDOZA</t>
  </si>
  <si>
    <t>GOMM791111HHGNNR06</t>
  </si>
  <si>
    <t>MONICA CORDERO MORENO</t>
  </si>
  <si>
    <t>COMM710421MHGRRN01</t>
  </si>
  <si>
    <t>JOSE LUIS FERNANDEZ MIRANDA</t>
  </si>
  <si>
    <t>FEML961201HHGRRS08</t>
  </si>
  <si>
    <t>ALFONSO MARTINEZ ARIAS</t>
  </si>
  <si>
    <t>MAAA850807HHGRRL00</t>
  </si>
  <si>
    <t>MIGUEL SOTO MONTIEL</t>
  </si>
  <si>
    <t>SOMM550523HHGTNG03</t>
  </si>
  <si>
    <t>VICOTR LEMUS SOLIS</t>
  </si>
  <si>
    <t>LESV750728HHGMLC07</t>
  </si>
  <si>
    <t>AGUSTIN CASTAÑEDA GAYOSSO</t>
  </si>
  <si>
    <t>CXGA670828HHGSYG01</t>
  </si>
  <si>
    <t>JUAN SOLIS HERNANDEZ</t>
  </si>
  <si>
    <t>SOHJ500127HHGLRN05</t>
  </si>
  <si>
    <t>APOYO A LA ESCUELA PRIMARIA "ADOLFO LOPEZ MATEOS" DE LOMA ANCHA, CORRESPONDIENTE AL MES DE  NOVIEMBRE 2014</t>
  </si>
  <si>
    <t>APOYO A LA UNIDAD COORDINADORA DE EDUCACION INICIALCORRESPONDIENTE AL MES  DE NOVIEMBRE 2014</t>
  </si>
  <si>
    <t>ENERO</t>
  </si>
  <si>
    <t>L.C. MA. DE LA PAZ FRANCO GARCIA</t>
  </si>
  <si>
    <t>APOYO A PERSONAS DE ESCASOS RECURSO</t>
  </si>
  <si>
    <t>Formato :   MR-09</t>
  </si>
  <si>
    <t>JORGE GUTIERREZ GONZALEZ</t>
  </si>
  <si>
    <t>GUGJ620406HHGTNR09</t>
  </si>
  <si>
    <t>CABLES/FOCOS</t>
  </si>
  <si>
    <t>ENERGIA ELÉCTRICA</t>
  </si>
  <si>
    <t>ESCUELA PRIMARIA "ALVARO OBREGON", AGUA BLANCA</t>
  </si>
  <si>
    <t>ESCUELA PRIMARIA "LUIS DONALDO COLOSIO"</t>
  </si>
  <si>
    <t>PREESCOLAR COMUNITARIO "SOR JUANA INES DE LA CRUZ"</t>
  </si>
  <si>
    <t>NORMA MARTINEZ FERNANDEZ</t>
  </si>
  <si>
    <t>RESONANCIA MAGNETICA</t>
  </si>
  <si>
    <t>MAFN770422MHGRRR01</t>
  </si>
  <si>
    <t>ROCIO MONTIEL GUZMAN</t>
  </si>
  <si>
    <t>MOGR810516MHGNZC03</t>
  </si>
  <si>
    <t>ALIMENTOS Y REFRESCO</t>
  </si>
  <si>
    <t>SOMA630829HHGLRD02</t>
  </si>
  <si>
    <t>PLANCHAS</t>
  </si>
  <si>
    <t>CHICHICAXTLE / ADOLFO SOLIS MARTINEZ</t>
  </si>
  <si>
    <t>GSHO850708HHGYRR07</t>
  </si>
  <si>
    <t>BANORTE /  6574</t>
  </si>
  <si>
    <t>CONCEPCION HERNANDEZ  HERNANDEZ</t>
  </si>
  <si>
    <t>HEHC570530HHGRRN14</t>
  </si>
  <si>
    <t>EVENTO "LABORATORIO CIENTIFICO"</t>
  </si>
  <si>
    <t>ESCUELA PRIMARIA "ALVARO OBREGON"AGUA BLANCA</t>
  </si>
  <si>
    <t>2 Ff</t>
  </si>
  <si>
    <t>1 Ff</t>
  </si>
  <si>
    <t>TESORERA MUNICIPAL</t>
  </si>
  <si>
    <t>SANTOS TREJO MONTES</t>
  </si>
  <si>
    <t>TEMS930408HHGRNN02</t>
  </si>
  <si>
    <t>MARCELINA CORONA SANTOS</t>
  </si>
  <si>
    <t>COSM790102MHGRNR04</t>
  </si>
  <si>
    <t>JULIA SOTO PAREDES</t>
  </si>
  <si>
    <t>SOPJ760216MHGTRL04</t>
  </si>
  <si>
    <t>JOSE GUADALUPE LOPEZ PACHECO</t>
  </si>
  <si>
    <t>LOPG791212HHGPCD06</t>
  </si>
  <si>
    <t>GABINA HERNANDEZ HERNANDEZ</t>
  </si>
  <si>
    <t>INES SOTO VERA</t>
  </si>
  <si>
    <t>SOVI880121MHGTRN03</t>
  </si>
  <si>
    <t>CUTP790415MHGRRL15</t>
  </si>
  <si>
    <t>ANTONIO OLIVER SOLIS</t>
  </si>
  <si>
    <t>OISA750715HHGLLM06</t>
  </si>
  <si>
    <t>JUANA MALDOMNADO GONZALEZ</t>
  </si>
  <si>
    <t>MAGJ710310MHGLNN02</t>
  </si>
  <si>
    <t>PASCUALA MORENO JARDINEZ</t>
  </si>
  <si>
    <t>LORENA  ISLAS HERNANDEZ</t>
  </si>
  <si>
    <t>JORGE MORENO CORDERO</t>
  </si>
  <si>
    <t>MOCJ770215HHGRRR09</t>
  </si>
  <si>
    <t>HEES760922MHGSN08</t>
  </si>
  <si>
    <t>EMMA CORDERO  ESPAÑA</t>
  </si>
  <si>
    <t>COEE470419MHGSM00</t>
  </si>
  <si>
    <t>PAZ PAREDES ESTEVES</t>
  </si>
  <si>
    <t>MARGARITA MENDOZA MARTINEZ</t>
  </si>
  <si>
    <t xml:space="preserve"> GONZALEZ HERNANDEZ</t>
  </si>
  <si>
    <t>GOHO650402MHGNRF06</t>
  </si>
  <si>
    <t>HUMBERTA  LOPEZ JARDINEZ</t>
  </si>
  <si>
    <t>VALENTINA HERNANDEZ LOPEZ</t>
  </si>
  <si>
    <t>HELV770508MVZRPL01</t>
  </si>
  <si>
    <t>ARNULFO DIAZ PEREZ</t>
  </si>
  <si>
    <t>DIPA540815HHGZRR02</t>
  </si>
  <si>
    <t>GUMERCINDO  CORDERO  MALDONADO</t>
  </si>
  <si>
    <t>COMG690113HHGRLM07</t>
  </si>
  <si>
    <t>MARILI BARRON GONZALEZ</t>
  </si>
  <si>
    <t>BAGM910330MHGRNR07</t>
  </si>
  <si>
    <t>GOGC651004MDFNZR04</t>
  </si>
  <si>
    <t>LILS550923MHGCNN04</t>
  </si>
  <si>
    <t>ARELY SANCHEZ GONZALEZ</t>
  </si>
  <si>
    <t>SAGA970404MHGNNR03</t>
  </si>
  <si>
    <t>COMAL</t>
  </si>
  <si>
    <t>APOYO  A PERSONAS DE ESCASOS RECURSOS</t>
  </si>
  <si>
    <t>12 Ff</t>
  </si>
  <si>
    <t>11 Ff</t>
  </si>
  <si>
    <t>CARMEN FRANCISCA GONZALEZ GUZMAN</t>
  </si>
  <si>
    <t>ORLANDO GAYOSSO HERNANDEZ / CENTRO DE SALUD DE AGUA BLANCA</t>
  </si>
  <si>
    <t>19 Ff</t>
  </si>
  <si>
    <t>18Ff</t>
  </si>
  <si>
    <t>24Ff</t>
  </si>
  <si>
    <t>FONDO GENERAL DE PARTICIPACIONES</t>
  </si>
  <si>
    <t>72 Te</t>
  </si>
  <si>
    <t>8 Te</t>
  </si>
  <si>
    <t>BANORTE /3724</t>
  </si>
  <si>
    <t>6 Te</t>
  </si>
  <si>
    <t xml:space="preserve"> 68 / 68Te</t>
  </si>
  <si>
    <t>45 Te</t>
  </si>
  <si>
    <t>20 Te</t>
  </si>
  <si>
    <t>SANDYBEL LICONA ESCOBEDO /  ESCUELA PRIMARIA AMADO NERVO DE RANCHERIA TETETLA</t>
  </si>
  <si>
    <t>LIES900103MHGCSN07 / C.C.T.13DPR2836V</t>
  </si>
  <si>
    <t>MUNICIPIO DE AGUA BLANCA DE ITURBIDE</t>
  </si>
  <si>
    <t>MONTOS PAGADOS POR AYUDAS  SUBSIDIOS</t>
  </si>
  <si>
    <t>CONCEPTO (COG)</t>
  </si>
  <si>
    <t xml:space="preserve">AYUDA </t>
  </si>
  <si>
    <t>SECTOR (ECONÓMICO Y SOCIAL)</t>
  </si>
  <si>
    <t>X</t>
  </si>
  <si>
    <t>GEH690116NV7</t>
  </si>
  <si>
    <t>social</t>
  </si>
  <si>
    <t>GOBIERNO DEL ESTADO DE HIDALGO</t>
  </si>
  <si>
    <t>IVETT ORTIZ VERA</t>
  </si>
  <si>
    <t>ALEJANDRA JARILLO SANCHEZ</t>
  </si>
  <si>
    <t>FABIAN PACHECO ESTEFES</t>
  </si>
  <si>
    <t>PAEF910403HHGCSB03</t>
  </si>
  <si>
    <t>OIVI811115MHGRRV00</t>
  </si>
  <si>
    <t>JASA981229MDFRNL07</t>
  </si>
  <si>
    <t>GUCR470106MHGTRY03</t>
  </si>
  <si>
    <t>FOGN860208MHGLZL07</t>
  </si>
  <si>
    <t>AEEA940129MHGRSN02</t>
  </si>
  <si>
    <t>GOGA680415HHGMMN06</t>
  </si>
  <si>
    <t>ANASTACIO GOMEZ GOMEZ</t>
  </si>
  <si>
    <t>MARIA REYNA GUTIERREZ CORONA</t>
  </si>
  <si>
    <t>ABEL HERNANDEZ OLVERA</t>
  </si>
  <si>
    <t>OFELIA GONZALEZ HERNANDEZ</t>
  </si>
  <si>
    <t>MARTHA LILIANA ESCORCIA MALDONADO</t>
  </si>
  <si>
    <t>TERESA ISLAS CANO</t>
  </si>
  <si>
    <t>ANA PATRICIA ARELLANO ESPAÑA</t>
  </si>
  <si>
    <t>APOLINAR GUTIERREZ GONZALEZ</t>
  </si>
  <si>
    <t>ANASTACIA HERNANDEZ AGULAR</t>
  </si>
  <si>
    <t>NALLELI FLORES GUZMAN</t>
  </si>
  <si>
    <t>HEOA520805HVZRLB04</t>
  </si>
  <si>
    <t>EOMM801201MDFSLR06</t>
  </si>
  <si>
    <t>IACT690408MHGSNR05</t>
  </si>
  <si>
    <t>GUGA490108MHGTNP02</t>
  </si>
  <si>
    <t>HEAA681225MVZRGN00</t>
  </si>
  <si>
    <t>Marcelo Cabrera Gonzalez</t>
  </si>
  <si>
    <t>NATALY DURAN CRUZ</t>
  </si>
  <si>
    <t>ELIZABETH GONZALEZ CASTAÑEDA</t>
  </si>
  <si>
    <t>ELOISA JARDINEZ BADILLO</t>
  </si>
  <si>
    <t>FLORA CRUZ PACHECO</t>
  </si>
  <si>
    <t>YENNI SANCHEZ MERCADO</t>
  </si>
  <si>
    <t>GUADALUPE DE LOS ANGELES BONILLA RODRIGUEZ</t>
  </si>
  <si>
    <t>EUNICE ZACNITE MONFIL SOSA</t>
  </si>
  <si>
    <t>MARIA DEL ROSARIO LIRA GONZALEZ</t>
  </si>
  <si>
    <t>MIRIAM OSORIO MONTER</t>
  </si>
  <si>
    <t>LORENA JARDINEZ LOPEZ</t>
  </si>
  <si>
    <t>ESMERALDA LICONA BALDERAS</t>
  </si>
  <si>
    <t>MIGUEL ANGEL SANJUAN BADILLO</t>
  </si>
  <si>
    <t>MARIA CONCEPCION GONZALEZ GUTIERREZ</t>
  </si>
  <si>
    <t>PATRICIA ROMO GUTIERREZ</t>
  </si>
  <si>
    <t>ADRIANA FERNANDEZ MIRANDA</t>
  </si>
  <si>
    <t>NANCY MARTINEZ PACHECO</t>
  </si>
  <si>
    <t>HANNIA VARGAS SALINAS</t>
  </si>
  <si>
    <t>JUANA SOTO SOTO</t>
  </si>
  <si>
    <t>RAQUEL GOMEZ ZUÑIGA</t>
  </si>
  <si>
    <t>YOSELIN SOLIS CORDERO</t>
  </si>
  <si>
    <t>ANGEL ESPINOZA SOTO</t>
  </si>
  <si>
    <t>ISABEL ANAYA FERNANDEZ</t>
  </si>
  <si>
    <t>ALEJANDRA CORDERO GARCIA</t>
  </si>
  <si>
    <t>GABRIELA REMDIOS MERIDA MENDOZA</t>
  </si>
  <si>
    <t>MIGUEL ENRIQUE GAMBOA OFFREDI</t>
  </si>
  <si>
    <t>MARCO ANTONIO MORALES OLVERA</t>
  </si>
  <si>
    <t>ROBERTO BAUTISTA HERNANDEZ</t>
  </si>
  <si>
    <t>PETRA ESPINOZA SOTO</t>
  </si>
  <si>
    <t>FRANCISCO SAN AGUSTIN TOLENTINO</t>
  </si>
  <si>
    <t>MARIA CONCEPCION HERNANDEZ CORDERO</t>
  </si>
  <si>
    <t>COMISION ESTATAL DEL AGUA Y ALCANTARILLADO</t>
  </si>
  <si>
    <t>PAULA PEREZ LOPEZ</t>
  </si>
  <si>
    <t>FLAVIA PEREZ ROBLES</t>
  </si>
  <si>
    <t>ARACELI SANCHEZ GUTIERREZ</t>
  </si>
  <si>
    <t>ELISA ORTIZ ISLAS</t>
  </si>
  <si>
    <t>CAGM680814HHGBNR04</t>
  </si>
  <si>
    <t>GOSM990731MHGMLR05</t>
  </si>
  <si>
    <t>DUCN990224MDFRRT02</t>
  </si>
  <si>
    <t>GOCE960428MHGNSL00</t>
  </si>
  <si>
    <t>JABE830311MVZRDL08</t>
  </si>
  <si>
    <t>CUPF910729MHGRCL07</t>
  </si>
  <si>
    <t>SAMY970321MHGNRN05</t>
  </si>
  <si>
    <t>BORG950131MHGNDD01</t>
  </si>
  <si>
    <t>MOSE001108MDFNSNA3</t>
  </si>
  <si>
    <t>LIGR991007MHGRNS02</t>
  </si>
  <si>
    <t>OOMM971113MHGSNR04</t>
  </si>
  <si>
    <t>JALL830212MDFRPR01</t>
  </si>
  <si>
    <t>LIBE001028MHGCLSA4</t>
  </si>
  <si>
    <t>SABM631219HDFNDG02</t>
  </si>
  <si>
    <t>GOGC981110MHGNTN03</t>
  </si>
  <si>
    <t>ROGP870830MHGMTT03</t>
  </si>
  <si>
    <t>FEMA940725MDFRRD02</t>
  </si>
  <si>
    <t>MAPN020605MHGRCNA8</t>
  </si>
  <si>
    <t>VASH980326MHGRLN04</t>
  </si>
  <si>
    <t>SOSJ720808MHGTTN00</t>
  </si>
  <si>
    <t>GOZR970326MHGMXQ09</t>
  </si>
  <si>
    <t>SOCY980428MHGLRS05</t>
  </si>
  <si>
    <t>EISA780802HHGSTN05</t>
  </si>
  <si>
    <t>AAFI830919MHGNRS04</t>
  </si>
  <si>
    <t>COGA971009MHGRRL07</t>
  </si>
  <si>
    <t>MEMG870901MHGRNB07</t>
  </si>
  <si>
    <t>GAOM550325HDFMFG04</t>
  </si>
  <si>
    <t>MOOM820802HHGRLR06</t>
  </si>
  <si>
    <t>BAHR600615HVZTRB04</t>
  </si>
  <si>
    <t>EISP830629MHGSTT04</t>
  </si>
  <si>
    <t>SATF791129HHGNLR00</t>
  </si>
  <si>
    <t>HECC900920MHGRRN07</t>
  </si>
  <si>
    <t>PELP730618MHGRPL05</t>
  </si>
  <si>
    <t>PERF760322MHGRBL06</t>
  </si>
  <si>
    <t>SAGA890820MMCNTR04</t>
  </si>
  <si>
    <t>OIIE680428MHGRSL02</t>
  </si>
  <si>
    <t>LAZARO GONZALEZ MORENO</t>
  </si>
  <si>
    <t>VICTORINA AYALA SANCHEZ</t>
  </si>
  <si>
    <t>CRISTINA MARTINEZ GONZALEZ</t>
  </si>
  <si>
    <t>PABLO FLORES FLORES</t>
  </si>
  <si>
    <t>PETRA HERNANDEZ GOMEZ</t>
  </si>
  <si>
    <t>MARIA ISABEL AYALA CORDERO</t>
  </si>
  <si>
    <t>ANGELICA HERNANDEZ MALDONADO</t>
  </si>
  <si>
    <t>JUANA LEMUS MORENO</t>
  </si>
  <si>
    <t>DIEGO SOTO SANTOS</t>
  </si>
  <si>
    <t>ERICA PAREDES GUZMAN</t>
  </si>
  <si>
    <t>MIGUEL ANGEL SANCHEZ CASTAÑEDA</t>
  </si>
  <si>
    <t>MIGUEL ANGEL GOMEZ VARGAS</t>
  </si>
  <si>
    <t>OSBALDO SOSA PEREZ</t>
  </si>
  <si>
    <t>MARIA DE LOS ANGELES GUTIERREZ CORDERO</t>
  </si>
  <si>
    <t>SANDYBELL REYES ROJAS</t>
  </si>
  <si>
    <t>KARLA ELISA GUZMAN GARCIA</t>
  </si>
  <si>
    <t>JUAN GODINEZ HERNANDEZ</t>
  </si>
  <si>
    <t>JAIME MONROY GUZMAN</t>
  </si>
  <si>
    <t>GOML780729HHGNRZ04</t>
  </si>
  <si>
    <t>AASV820523MHGYNC02</t>
  </si>
  <si>
    <t>MAGC690726MVZRNR04</t>
  </si>
  <si>
    <t>FOFP820630HHGLLB08</t>
  </si>
  <si>
    <t>HEGP750615MHGRMT07</t>
  </si>
  <si>
    <t>AACI860226MHGYRS07</t>
  </si>
  <si>
    <t>HEMA910120MHGRLN00</t>
  </si>
  <si>
    <t>LEMJ690324MHGMRN05</t>
  </si>
  <si>
    <t>SOSD751112HHGTNG09</t>
  </si>
  <si>
    <t>PAGE810628MHGRZR04</t>
  </si>
  <si>
    <t>SACM890610HHGNSG01</t>
  </si>
  <si>
    <t>GOVM740928HHGMRG03</t>
  </si>
  <si>
    <t>SOPO010422HMCSRSA1</t>
  </si>
  <si>
    <t>GUCA900223MHGTRN06</t>
  </si>
  <si>
    <t>RERS970218MHGYJN03</t>
  </si>
  <si>
    <t>GUGK850309MHGZRR01</t>
  </si>
  <si>
    <t>GOHJ890503HHGDRN02</t>
  </si>
  <si>
    <t>MOGJ950920HVZNZM07</t>
  </si>
  <si>
    <t>TRIMESTRE ABRIL - JUNIO 2023</t>
  </si>
  <si>
    <t>431001- FFM 2023. APOYO CON ALAMBRE DE PUAS PARA BENEFICIAR A LOS PRODUCTORES DE LA ASOCIACION GANADERA DEL MUNICIPIO., DE LA SOLICITUD DE COMPROMISO NO: 1391.</t>
  </si>
  <si>
    <t>431001- FGP 2023. APOYO CON HERRAMIENTAS PARA PERSONAS PRODUCTORA DE CAFE DEL MUNICIPIO., DE LA SOLICITUD DE COMPROMISO NO: 1288.</t>
  </si>
  <si>
    <t>431001- REPO 2023. APOYO CON MAIZ PARA PROPORCIONAR A LOS PRODUCTORES DE LA COMUNIDADES DEL MUNIICPIO Y AUMENTAR LA PRODUCCION., DE LA SOLICITUD DE COMPROMISO NO: 1240.</t>
  </si>
  <si>
    <t>441005- FGP 2023. APOYO A PERSONAS DE ESCASOS RECURSOS, CON MEDICAMENTO., DE LA SOLICITUD DE COMPROMISO NO: 1141.</t>
  </si>
  <si>
    <t>441005- FGP 2023.APOYO A PERSONAS DE ESCASOS RECURSOS, CON HEMODIALISIS, DE LA SOLICITUD DE COMPROMISO NO: 1303</t>
  </si>
  <si>
    <t>441005- FGP 2023.APOYO A PERSONAS DE ESCASOS RECURSOS., DE LA SOLICITUD DE COMPROMISO NO: 1099.</t>
  </si>
  <si>
    <t>441005- FGP 2023.APOYO ECONOMICO PARA LA SRA ALFONSINA QUE CUIDA A LA SRA REYNA YA QUE TUVO UN ACCIDENTE., DE LA SOLICITUD DE COMPROMISO NO: 1369</t>
  </si>
  <si>
    <t>441005- REPO 2022. APOYO A PERSONAS DE ESCASOS RECURSOS, CON MEDICAMENTO., DE LA SOLICITUD DE COMPROMISO NO: 1193</t>
  </si>
  <si>
    <t>441005- REPO 2023. APOYO A PERSONAS DE ESCASOS RECURSOS, CON MEDICAMENTO., DE LA SOLICITUD DE COMPROMISO NO: 1148</t>
  </si>
  <si>
    <t>441005- REPO 2023. APOYO A PERSONAS DE ESCASOS RECURSOS., DE LA SOLICITUD DE COMPROMISO NO: 1331</t>
  </si>
  <si>
    <t>441006- REPO 2023. APOYO A FUNERALES., DE LA SOLICITUD DE COMPROMISO NO: 1299</t>
  </si>
  <si>
    <t>441007- FGP 2023. APOYO A LA COMUNIDAD DE EL REMUDADERO CON PAGO DE LUZ PARA EL SISTEMA DE BOMBDEO DE AGUA., DE LA SOLICITUD DE COMPROMISO NO: 1325</t>
  </si>
  <si>
    <t>441008- FGP 2023. APOYO A INSTITUCIONES EDUCATIVAS CON JUGUETES PARA DIA DE REYES., DE LA SOLICITUD DE COMPROMISO NO: 1096</t>
  </si>
  <si>
    <t>441008- REPO 2023. AGUINALDOS PARA LAS PERSONAS QUE ASISTIRAN AL CIRCO CON MOTIVO DEL DIA DEL NIÑO, DE LA SOLICITUD DE COMPROMISO NO: 1310</t>
  </si>
  <si>
    <t>441008- REPO 2023. ESPECTACULO DE CIRCO CON MOTIVO DEL DIA DEL NIÑO EL DIA 30 DE ABRIL AL 03 DE MAYO 2023, EN EL MUNICIPIO., DE LA SOLICITUD DE COMPROMISO NO: 1243.</t>
  </si>
  <si>
    <t>441009- FGP 2022. PRESENTACION DE LA IMITADORA DE JENNY RIVERA EN EL TEATRO DEL PUEBLO DE LA EXPO FRIA AGUA BLANCA 2023, EL DIA 06 DE MAYO, DE LA SOLICITUD DE COMPROMISO NO: 1275</t>
  </si>
  <si>
    <t>441009- FGP 2023. PRESENTACION DE BANDA CHICAMOLE EL DIA 05 DE MAYO PARA LA EXPO FERIA AGUA BLANCA 2023., DE LA SOLICITUD DE COMPROMISO NO: 1269.</t>
  </si>
  <si>
    <t>441009- IEPS G 2023. ADQUISICION DE MATERIAL ELECTRICO PARA LA ILUMINACION DE LOA EXPOFERIA AGUA BLANCA 2023., DE LA SOLICITUD DE COMPROMISO NO: 1246.</t>
  </si>
  <si>
    <t>441009- IEPS G 2023. PRESENTACION DE ZAIDA EN ELTEATRO DEL PUEBLO EXPO FERIA AGUA BLANCA 2023, EL DIA 06 DE MAYO., DE LA SOLICITUD DE COMPROMISO NO: 1266.</t>
  </si>
  <si>
    <t>441009- ISR 2023. PRESENTACION OSCAR CRUZ Y SU MARIACHI EN EL TEATRO DEL PUEBLO  DE LA EXPO FERIA AGUA BLANCA 2023, EL DIA 07 DE MAYO., DE LA SOLICITUD DE COMPROMISO NO: 1272.</t>
  </si>
  <si>
    <t>441009- REPO 2023. ESPECTACULO CULTURAL Y DEPORTIVO DE RODEO PARA LA EXPO FERIA AGUA BLANCA 2023., DE LA SOLICITUD DE COMPROMISO NO: 1253.</t>
  </si>
  <si>
    <t>441009- REPO 2023. PRESENTACION DE GRUPO NORTEÑO LOS RAMEL EN EL TEATRO DEL PUEBLO EXPO FERIA AGUA BLANCA, DE LA SOLICITUD DE COMPROMISO NO: 1313</t>
  </si>
  <si>
    <t>443001- REPO 2023. APOYO A LA EDUCACION, CORRESPONDIENTE AL MES DE ABRIL 2023., DE LA SOLICITUD DE COMPROMISO NO: 1282</t>
  </si>
  <si>
    <t>443003- FFM 2023.APOYO A INSTITUCIONES EDUCATIVAS CON DESAYUNOS PARA LA ZONA 64 NIVEL TELESECUNDARIA., DE LA SOLICITUD DE COMPROMISO NO: 1366.</t>
  </si>
  <si>
    <t>443003- FGP 2023 .APOYO A INSTITUCIONES EDUCATICAS CON UNA BOCINA PARA LA ESC. PRIMARIA MIGUEL HIDALGO DE LA COMUNIDAD SAN PEDRITO., DE LA SOLICITUD DE COMPROMISO NO: 1399.</t>
  </si>
  <si>
    <t>443003- FGP 2023. APOYO A INSTITUCIONES EDUCATIVAS CON AGUINALDOS CON MOTIVO DEL FESTEJO DEL DIA DEL NIÑO, DE LA SOLICITUD DE COMPROMISO NO: 1380</t>
  </si>
  <si>
    <t>443003- FGP 2023. APOYO A INSTITUCIONES EDUCATIVAS CON CUENTOS INFANTILES PARA LOS ALUMNOS DEL PREESCOLAR "CARMEN SERDAN", DE LA SOLICITUD DE COMPROMISO NO: 1316</t>
  </si>
  <si>
    <t>443003- FGP 2023. APOYO A INSTITUCIONES EDUCATIVAS CON DICTAMEN UVIE PARABLA ESCUELA AMADO NERVO, DE LA SOLICITUD DE COMPROMISO NO: 1204</t>
  </si>
  <si>
    <t>443003- FGP 2023. APOYO A INSTITUCIONES EDUCATIVAS CON PAGO DE INTERNET CORRESPONDIENTE AL MES DE MARZO PARA LA TELESECUNDARIA 612., DE LA SOLICITUD DE COMPROMISO NO: 1196</t>
  </si>
  <si>
    <t>443003- FGP 2023. APOYO A INSTITUCIONES EDUCATIVAS CON PORTERIAS DE FUTBOL PARA EL PREESCOLAR CARMEN SERDAN., DE LA SOLICITUD DE COMPROMISO NO: 1199.</t>
  </si>
  <si>
    <t>445001- FFM 2023. CUOTA MENSUAL CONVENIO DE COLABORACION CORRESPONDIENTE AL MES DE MARZO Y ABRIL 2023., DE LA SOLICITUD DE COMPROMISO NO: 1327</t>
  </si>
  <si>
    <t>445001- FGP 2023. APOYO A ORGANISMOS SOCIALES Y GUBERNAMENTALES, CORRESPONDIENTE AL MES DE ABRIL 2023., DE LA SOLICITUD DE COMPROMISO NO: 1264</t>
  </si>
  <si>
    <t>445002- FFM 2023. APOYO AL SECTOR SALUD, CORRESPONDIENTE AL MES DE ABRIL 2023., DE LA SOLICITUD DE COMPROMISO NO: 1279</t>
  </si>
  <si>
    <t>445003- FFM 2023. APOYO A CON GASOLINA PARA EL MVZ QUE SE TRASLADA DEL MUNIICPIO DE TULANCINGO A LOCALIDAD DEL NUEVO PLAN GRANDE, DE LA SOLICITUD DE COMPROMISO NO: 1305</t>
  </si>
  <si>
    <t>445005-FGP 2023. REGISTRO DE PARTICIPACIONES Y APORTACIONES DEL MES DE ABRIL DEL 2023  FACTURA NO 6DC38CA0-5B9C-4FC0-8B1A-F76070B6DF15</t>
  </si>
  <si>
    <t>445006-FGP 2023. REGISTRO DE PARTICIPACIONES Y APORTACIONES DEL MES DE ABRIL DEL 2023  FACTURA NO 6DC38CA0-5B9C-4FC0-8B1A-F76070B6DF15</t>
  </si>
  <si>
    <t>445007-FGP 2023. REGISTRO DE PARTICIPACIONES Y APORTACIONES DEL MES DE ABRIL DEL 2023  FACTURA NO 6DC38CA0-5B9C-4FC0-8B1A-F76070B6DF15</t>
  </si>
  <si>
    <t>445008-FGP 2023. REGISTRO DE PARTICIPACIONES Y APORTACIONES DEL MES DE ABRIL DEL 2023  FACTURA NO 6DC38CA0-5B9C-4FC0-8B1A-F76070B6DF15</t>
  </si>
  <si>
    <t>MUCM650301HHGXRR07</t>
  </si>
  <si>
    <t>SOID470322HHGTSN06</t>
  </si>
  <si>
    <t>EISM900906MHGSTR09</t>
  </si>
  <si>
    <t>EOHF711003HHGSRR04</t>
  </si>
  <si>
    <t>EAPL990708MHGSRZ09</t>
  </si>
  <si>
    <t>MACJ940927HHGRSN01</t>
  </si>
  <si>
    <t>MEGF740124HDFZNR05</t>
  </si>
  <si>
    <t>SOOE711008HHGTRD06</t>
  </si>
  <si>
    <t>SASP760629HHGNND04</t>
  </si>
  <si>
    <t>COPJ510421MHGRRS02</t>
  </si>
  <si>
    <t>IAGC680724HHGSMR01</t>
  </si>
  <si>
    <t>SOSM450109HHGSNR03</t>
  </si>
  <si>
    <t>MAJA740720MHGRRN01</t>
  </si>
  <si>
    <t>CAAI991228HHGSGV09</t>
  </si>
  <si>
    <t>COGC671104HHGRNR02</t>
  </si>
  <si>
    <t>LOAC670914HHGPRR18</t>
  </si>
  <si>
    <t>ROFC520629MVZDRR01</t>
  </si>
  <si>
    <t>GOGP630922HHGMTB07</t>
  </si>
  <si>
    <t>MAPJ741214HHGRCN05</t>
  </si>
  <si>
    <t>CAJF900820HHGLRL00</t>
  </si>
  <si>
    <t>HEGE790708HHGRMG09</t>
  </si>
  <si>
    <t>AACL771025HHGYCR03</t>
  </si>
  <si>
    <t>PACJ700331MPLCHN04</t>
  </si>
  <si>
    <t>CUTP790415MHGRRL07</t>
  </si>
  <si>
    <t>CULE470220MHGRCL00</t>
  </si>
  <si>
    <t>DUPM750419MHGRCR02</t>
  </si>
  <si>
    <t>EEPH610902MHGSCR07</t>
  </si>
  <si>
    <t>COOL670906HHGRLN02</t>
  </si>
  <si>
    <t>CAPR580308MHGHRS04</t>
  </si>
  <si>
    <t>PACA750423MHGCHN08</t>
  </si>
  <si>
    <t>MATG560525HHGRLR07</t>
  </si>
  <si>
    <t>FOPA961205HHGLCG04</t>
  </si>
  <si>
    <t>EEFR931108MVZSLS08</t>
  </si>
  <si>
    <t>CUSJ780804HHGRNN00</t>
  </si>
  <si>
    <t>LOMC870403HHGPRR04</t>
  </si>
  <si>
    <t>FOML871018MHGLNC07</t>
  </si>
  <si>
    <t>EEGL730325MHGSMC04</t>
  </si>
  <si>
    <t>IAMM850223MHGSRR06</t>
  </si>
  <si>
    <t>MATE841126MHGRDR06</t>
  </si>
  <si>
    <t>PABS450627HHGCZC00</t>
  </si>
  <si>
    <t>CUMC500707HHGRRR08</t>
  </si>
  <si>
    <t>EEGJ670829HHGSMN02</t>
  </si>
  <si>
    <t>OESE900530MVZLNN05</t>
  </si>
  <si>
    <t>PACG700919HHGCHL00</t>
  </si>
  <si>
    <t>CUPI890120MHGRCN03</t>
  </si>
  <si>
    <t>BALE740715HHGZCN06</t>
  </si>
  <si>
    <t>NEOI791217HHGRLS04</t>
  </si>
  <si>
    <t>GOCT860904MHGMHR07</t>
  </si>
  <si>
    <t>OESB930511MHGLNL03</t>
  </si>
  <si>
    <t>CAEP651005MHGHSL09</t>
  </si>
  <si>
    <t>EEHZ530605MVZSNN06</t>
  </si>
  <si>
    <t>CAEM790326HHGHSG08</t>
  </si>
  <si>
    <t>MOFA970710MDFRRN07</t>
  </si>
  <si>
    <t>GAMA640430HMCRRN07</t>
  </si>
  <si>
    <t>GOFH660320HHGMLP04</t>
  </si>
  <si>
    <t>GUEH821030HVZRSC08</t>
  </si>
  <si>
    <t>EIHG601117HHGSRR08</t>
  </si>
  <si>
    <t>CAFA581015HHGNLG05</t>
  </si>
  <si>
    <t>HEGO711213HHGRNT00</t>
  </si>
  <si>
    <t>CAVV730521HHGNLL08</t>
  </si>
  <si>
    <t>GUAG390220HHGZGD18</t>
  </si>
  <si>
    <t>PEGP700414HHGRNB04</t>
  </si>
  <si>
    <t>HEMA820826HHGRNL08</t>
  </si>
  <si>
    <t>EOVA390114MVZSLT00</t>
  </si>
  <si>
    <t>JAHE471125HHGRRR04</t>
  </si>
  <si>
    <t>EIDC640411MHGSRL04</t>
  </si>
  <si>
    <t>GOLH680213HHGNPC03</t>
  </si>
  <si>
    <t>EOGM370409HHGSNR07</t>
  </si>
  <si>
    <t>MOFT900703HHGRLM08</t>
  </si>
  <si>
    <t>COFN450606HHGRLR04</t>
  </si>
  <si>
    <t>TERC420126HHGRZR08</t>
  </si>
  <si>
    <t>COGJ710927MHGRNN03</t>
  </si>
  <si>
    <t>TEBJ701207HHGRRN04</t>
  </si>
  <si>
    <t>BASG790619HHGRLD02</t>
  </si>
  <si>
    <t>GOTG750919MHGNRL03</t>
  </si>
  <si>
    <t>LOMC650916HHGPRP02</t>
  </si>
  <si>
    <t>SOMJ900206HHGTRN02</t>
  </si>
  <si>
    <t>COHR670315HHGRRY06</t>
  </si>
  <si>
    <t>GACA670123MPLYRL03</t>
  </si>
  <si>
    <t>GUGR821013MHGTNC03</t>
  </si>
  <si>
    <t>CASL930202HHGLSS01</t>
  </si>
  <si>
    <t>GAHR450901MHGRRF03</t>
  </si>
  <si>
    <t>HEED370514MHGRSN07</t>
  </si>
  <si>
    <t>GUPE450125MHGTCL00</t>
  </si>
  <si>
    <t>MEOE810505HHGNLM05</t>
  </si>
  <si>
    <t>SACA590717HDFLSR07</t>
  </si>
  <si>
    <t>SAHE580813MHGNRL06</t>
  </si>
  <si>
    <t>COBV920113MHGRRTR08</t>
  </si>
  <si>
    <t>SAHF671223MHGNRL04</t>
  </si>
  <si>
    <t>SAHL651119MHGNRC04</t>
  </si>
  <si>
    <t>IARR801026MPLSJS08</t>
  </si>
  <si>
    <t>BARA900416MVZSMN02</t>
  </si>
  <si>
    <t>ROTR540901MHGQNM07</t>
  </si>
  <si>
    <t>GOTG690113MHGNRL07</t>
  </si>
  <si>
    <t>GUEG840627MMCRSR06</t>
  </si>
  <si>
    <t>HECC610614MHGRSS01</t>
  </si>
  <si>
    <t>MOFA790613MHGRLN07</t>
  </si>
  <si>
    <t>HESO920918HHGRLS02</t>
  </si>
  <si>
    <t>ROGS780930MHGMTN17</t>
  </si>
  <si>
    <t>GUBC941002MHGTDC02</t>
  </si>
  <si>
    <t>FOBE960404MHGLZR01</t>
  </si>
  <si>
    <t>FAHC871122MVZRRC00</t>
  </si>
  <si>
    <t>MAFE860708MHGRLL07</t>
  </si>
  <si>
    <t>HELO700413HVZRVS05</t>
  </si>
  <si>
    <t>COFA981014MHGRLN07</t>
  </si>
  <si>
    <t>TORJ960307HHGRYS04</t>
  </si>
  <si>
    <t>CASA840828MHGNTN01</t>
  </si>
  <si>
    <t>AAES031118MHGYSNA6</t>
  </si>
  <si>
    <t>RAGC860302HDFMRR04</t>
  </si>
  <si>
    <t>ROHA800926MHGDRD07</t>
  </si>
  <si>
    <t>ZAHS740129MTLRRR13</t>
  </si>
  <si>
    <t>IAMV000912MVZSRCA8</t>
  </si>
  <si>
    <t>BALM920326HHGRNS07</t>
  </si>
  <si>
    <t>PAHE010322MHGCPSA4</t>
  </si>
  <si>
    <t>GOCF900120MHGDRB02</t>
  </si>
  <si>
    <t>PECG820228MVZRRD03</t>
  </si>
  <si>
    <t>SOGS940225MHGGTZ05</t>
  </si>
  <si>
    <t>SOMP990317MHGTXT05</t>
  </si>
  <si>
    <t>NEGL940321MHGRTL03</t>
  </si>
  <si>
    <t>COBM930928MVZRDC03</t>
  </si>
  <si>
    <t>COMG920320MHGRND00</t>
  </si>
  <si>
    <t>TERI620201HHGRMG061</t>
  </si>
  <si>
    <t>GOSL940107MHGNTT00</t>
  </si>
  <si>
    <t>RAGC660302HDFMRR04</t>
  </si>
  <si>
    <t>MERA780917MHGNYR04</t>
  </si>
  <si>
    <t>SOGS940225MHGTZS05</t>
  </si>
  <si>
    <t>441001- REPO 2023. APOYO A LA VIVIENDA CON  MANGUERA., DE LA SOLICITUD DE COMPROMISO NO: 1777</t>
  </si>
  <si>
    <t>441002- FGP 2023. APOYO A LA VIVENDA CON LAMINA., DE LA SOLICITUD DE COMPROMISO NO: 1603</t>
  </si>
  <si>
    <t>441003- FGP 2023. APOYO A LA VIVIENDA CON CEMENTO, DE LA SOLICITUD DE COMPROMISO NO: 1609</t>
  </si>
  <si>
    <t>441003- REPO 2022. APOYO A LA VIVIENDA CON CEMENTO., DE LA SOLICITUD DE COMPROMISO NO: 1606</t>
  </si>
  <si>
    <t>441005- FGP 2023. APOYO A PERSONA DE ESCASOS RECURSOS., DE LA SOLICITUD DE COMPROMISO NO: 1733</t>
  </si>
  <si>
    <t>441005- FGP 2023. APOYO A PERSONAS DE ESCASOS RECURSOS CON ESTUDIO OFTAMOLOGICO, DE LA SOLICITUD DE COMPROMISO NO: 1753</t>
  </si>
  <si>
    <t>441005- FGP 2023. APOYO A PERSONAS DE ESCASOS RECURSOS, CON MEDICAMENTO., DE LA SOLICITUD DE COMPROMISO NO: 1768.</t>
  </si>
  <si>
    <t>441005- FGP 2023. APOYO CON ESTUDIO POTENCIALES EVOCADOS AUDITIVOS DE TRONCO CEREBRAL PEATC., DE LA SOLICITUD DE COMPROMISO NO: 1621.</t>
  </si>
  <si>
    <t>441006- REPO 2023. APOYO A FUNERALES., DE LA SOLICITUD DE COMPROMISO NO: 1718</t>
  </si>
  <si>
    <t>441007- FGP 2023. APOYO A LA COMUNIDAD DEL EL REMUDADERO CON EL PAGO DE SERVICIO DE ENERGIA ELECTRICA, PARA EL SERVICIO DE BOMBEO DE AGUA., DE LA SOLICITUD DE COMPROMISO NO: 1685.</t>
  </si>
  <si>
    <t>441008- FGP 2023. APOYO CON BANDA DE VIENTO PARA LA FESTIVIDAD ANUAL DE CHICHICAXTLE 2023, DE LA SOLICITUD DE COMPROMISO NO: 1688.</t>
  </si>
  <si>
    <t>441008- FGP 2023. COMIDA PARA EL FESTEJO DEL CERRO DE LAS TRES CRUCES EL DIA 03 DE MAYO 2023., DE LA SOLICITUD DE COMPROMISO NO: 1561.</t>
  </si>
  <si>
    <t>441008- FGP 2023. RENTA DE MOBILIARIO PARA EL FESTEJO DEL CERRO DE LA TRES CRUCES EL DIA 03 DE MAYO., DE LA SOLICITUD DE COMPROMISO NO: 1587</t>
  </si>
  <si>
    <t>441008- IEPS G 2022. APOYO A FESTIVIDADES PUBLICAS CON REFRESCO PARA EL FESTEJO DE DIA DE LAS MADRES., DE LA SOLICITUD DE COMPROMISO NO: 1573.</t>
  </si>
  <si>
    <t>441008- IEPS GAS 2022. APOYO A FESTIVIDADES PUBLICAS., DE LA SOLICITUD DE COMPROMISO NO: 1762</t>
  </si>
  <si>
    <t>441008- ISR 2023.APOYO A FESTIVIDADES PUBLICAS CON BANDA DE VIENTO PARA LA COMUNIDAD RANHERIA LOS CUBES PARA LA FESTIVIDAD ANUAL Y EL CERRO DE LAS 3 CRUCES., DE LA SOLICITUD DE COMPROMISO NO: 1691.</t>
  </si>
  <si>
    <t>441009- FGP 2022. APOYO A FERIAS Y EXPOSICIONES, DE LA SOLICITUD DE COMPROMISO NO: 1757</t>
  </si>
  <si>
    <t>441009- FGP 2022. ESPECTACULO DE BANDA LOS VIEJONES Y GRUPO NORTEÑO, EN EL RODEO DE LA EXPO FERIA DE AGUA BLANCA 2023., DE LA SOLICITUD DE COMPROMISO NO: 1440.</t>
  </si>
  <si>
    <t>441009- FGP 2023. APOYO A FERIAS  Y EXPOSICIONES (RECONOCIMIENTOS PARA LOS PARTICIPANTES EN EL TUNING Y COMPRA DE DESECHABLE PARA LA COMIDA DE LA CABALGATA), DE LA SOLICITUD DE COMPROMISO NO: 1750</t>
  </si>
  <si>
    <t>441009- FGP 2023. APOYO CON MEDICAMENTO PARA LOS ANIMALES DE LA EXPOFERIA AGUA BLANCA 2023, DE LA SOLICITUD DE COMPROMISO NO: 1453.</t>
  </si>
  <si>
    <t>441009- FGP 2023. ARTICULOS VARIOS PARA REALIZAR RIFA EN  LA CABALGATA DE LA EXPOFERIA AGUA BLANCA 2023., DE LA SOLICITUD DE COMPROMISO NO: 1434</t>
  </si>
  <si>
    <t>441009- FGP 2023. JARDINERAS DE FLORES PARA EL ESCENARIO DEL TEATRO DEL PUEBLO Y RAMOS PARA CORONACION DE REINA Y PRINCESAS DE LA EXPOFERIA AGUA BLANCA 2023.., DE LA SOLICITUD DE COMPROMISO NO: 1459.</t>
  </si>
  <si>
    <t>441009- FGP 2023. LISTON PARA LA CABALGATA, RECONOCIMIENTOS Y COROPLAST PARA LA EXPO FERIA AGUA BLANCA, DE LA SOLICITUD DE COMPROMISO NO: 1567.</t>
  </si>
  <si>
    <t>441009- FGP 2023. MATERIAL PARA LA ELABORACION DE TRAPOICHE, Y CORRALETAS EXPO FERIA AGUA BLANCA 2023., DE LA SOLICITUD DE COMPROMISO NO: 1682.</t>
  </si>
  <si>
    <t>441009- FGP 2023. REFRESCO PARA LOS GANADEROS QUE ASISTEN A LA EXPO FERIA AGUA BLANCA 2023., DE LA SOLICITUD DE COMPROMISO NO: 1541.</t>
  </si>
  <si>
    <t>441009- FGP 2023.APOYO A FERIAS Y EXPOSICIONES CON RENTA DE AUDIO PARA EL PABELLON ARTESANAL PARA LA EXPO FERIA AGUA BLANCA 2023., DE LA SOLICITUD DE COMPROMISO NO: 1503.</t>
  </si>
  <si>
    <t>441009- FGP 2023.COMPRA DE CORONAS PARA REINA Y PRINCESAS DE LA EXPOFERIA AGUA BLANCA, DE LA SOLICITUD DE COMPROMISO NO: 1450.</t>
  </si>
  <si>
    <t>441009- FOCOM 2023. APOYO A FERIAS Y EXPOSICIONES CON REFRESCOS PARA LA CABALGA DE LA EXPOFERIA AGUA BLANCA 2023., DE LA SOLICITUD DE COMPROMISO NO: 1535.</t>
  </si>
  <si>
    <t>441009- FOCOM 2023.APOYO A FESTIVIDADES PUBLICAS CON EL GRUPO CARDENALES DE NUEVO LEON FERIA AGUA BLANCA., DE LA SOLICITUD DE COMPROMISO NO: 1023.</t>
  </si>
  <si>
    <t>441009- FOFIR 2023. FIGURAS FLORALES(BORREGO, QUIJOTE Y CABALLO) PARA LA EXPOGANADERA  DE LA FERIA AGUA BLANCA 2023., DE LA SOLICITUD DE COMPROMISO NO: 1456</t>
  </si>
  <si>
    <t>441009- FOFIR 2023. FINIQUITO DE PRESENTACION DE GRUPO KPAZ EN LA FERIA AGUA BLANCA 2023, EL DIA 06 DE MAYO, DE LA SOLICITUD DE COMPROMISO NO: 1036.</t>
  </si>
  <si>
    <t>441009- FOFIR 2023. REFRESCOS PARA EL RODEO DE LA EXPO FERIA AGUA BLANCA 2023., DE LA SOLICITUD DE COMPROMISO NO: 1538.</t>
  </si>
  <si>
    <t>441009- FOFIR 2023. RENTA DE BIENES MUEBLES PARA LA COMIDA DE LA CONFERENCIA DE LOS EXPOSITORES Y FAMILIARES EN LA EXPO GANADERA 2023, DE LA SOLICITUD DE COMPROMISO NO: 1590</t>
  </si>
  <si>
    <t>441009- FOFIR 2023. RENTA DE MOBILIARIO PARA LA COMIDA DE LA CABALGATA DE LA EXPO FERIA AGUA BLANCA 2023., DE LA SOLICITUD DE COMPROMISO NO: 1581.</t>
  </si>
  <si>
    <t>441009- FOFIR 2023.APOYO A FERIAS EXPOSCIONES CON LA RENTA DE CARPA PARA LA EXPOFERIA AGUA BLANCA 2023 EL DIA 04 DE MAYO DEL 2023.., DE LA SOLICITUD DE COMPROMISO NO: 1431</t>
  </si>
  <si>
    <t>441009- FOFIR 2023.APOYO A FERIAS Y EXPOSICIONES  PARA EL ESPECTACULO DEL CIRCO EXPO FERIA GUA BLANCA 2023., DE LA SOLICITUD DE COMPROMISO NO: 1473.</t>
  </si>
  <si>
    <t>441009- IEPS G 2023.APOYO A FERIAS Y EXPOSICIONES CON ALIMENTO PARA LA EXPOGANADERA 2023., DE LA SOLICITUD DE COMPROMISO NO: 1428</t>
  </si>
  <si>
    <t>441009- IEPS GASO 2023. APOYO A FERIAS Y EXÒSICIONES CON RENTA DE ESCENARIO FORO REGIONAL FERIA AGUA BLANCAEN EL PABELLON DE LA EXPO FERIA AGUA BLANCA 2023, DE LA SOLICITUD DE COMPROMISO NO: 1981.</t>
  </si>
  <si>
    <t>441009- ISR 2023. ADQUISICION DE LONAS Y TAZAS PARA PABELLON GANADERO ARTESANAL DE  LA EXPO FERIA AGUA BLANCA 2023., DE LA SOLICITUD DE COMPROMISO NO: 1564</t>
  </si>
  <si>
    <t>441009- ISR 2023. APOYO A FERIAS Y EXPOCIONES CON GRADAS PARA EL ESPECTACULO DE RUEDO EN LA FERIA AGUA BLANCA 2023., DE LA SOLICITUD DE COMPROMISO NO: 1424.</t>
  </si>
  <si>
    <t>441009- ISR 2023. COMIDA PARA LOS EXPOSITORES Y FAMILIARES DE LA EXPO GANADERA QUE ASISTIERON A LA CONFERENCIA EL DIA 06 DE MAYO 2023., DE LA SOLICITUD DE COMPROMISO NO: 1593.</t>
  </si>
  <si>
    <t>441009- ISR 2023. RENTA DE PANTALLAS PARA ILUMINACION DEL TEATRO DEL PUEBLO, LOS DIAS 5, 6 Y 7 DE MAYO DE  LA EXPO FERIA AGUA BLANCA 2023., DE LA SOLICITUD DE COMPROMISO NO: 1462.</t>
  </si>
  <si>
    <t>441009- ISR 2023.CONFERENCIA A PRODUCTORES OVINOS DE LA EXPO FERIA AGUA BLANCA 2023., DE LA SOLICITUD DE COMPROMISO NO: 1578.</t>
  </si>
  <si>
    <t>441009- REPO 2023.  BASE DE HERRERIA PARA EL ALAMBIQUE QUE SE COLOCO EN EL PABELLON ARTESANAL DE LA EXPO FERIA., DE LA SOLICITUD DE COMPROMISO NO: 1544</t>
  </si>
  <si>
    <t>441009- REPO 2023. APOYO A FERIAS Y EXPOSICIONES CON LA RENTA DE MATERIAL PARA LA ELABORACION Y FUNCIONAMIENTO DEL TRAPICHE EN LA EXPO FERIA AGUA BLANCA 2023., DE LA SOLICITUD DE COMPROMISO NO:1812.</t>
  </si>
  <si>
    <t>442003- REPO 2023 APOYO A ESTUDIANTES CON EQUIPO DE COMPUTO., DE LA SOLICITUD DE COMPROMISO NO: 1798.</t>
  </si>
  <si>
    <t>443001- REPO 2023. APOYO A LA EDUCACION, CORRESPONDIENTE AL MES DE MAYO 2023., DE LA SOLICITUD DE COMPROMISO NO: 1663.</t>
  </si>
  <si>
    <t>443003- APOYO A INSTITUCIONES EDUCATIVAS CON PASTEL PARA EL FESTEJO DE 10 DE MAYO, DE LA SOLICITUD DE COMPROMISO NO: 1736</t>
  </si>
  <si>
    <t>443003- FFM 2023.  APOYO A INSTITUCIONES EDUCATIVAS CON SERVICIO DE TRANSPORTE PARA ALUMNOS DEL CECYTEH., DE LA SOLICITUD DE COMPROMISO NO: 1500</t>
  </si>
  <si>
    <t>443003- FFM 2023. APOYO CON PUERTA PARA LA ESC PRIMARIA PESADOR MEXICANBO DE MILPA VIEJA., DE LA SOLICITUD DE COMPROMISO NO: 1445</t>
  </si>
  <si>
    <t>445001- FGP 2023. APOYO A ORGANISMOS SOCIALES Y GUBERNAMENTALES, CORRESPONDIENTE AL MES DE MAYO 2023., DE LA SOLICITUD DE COMPROMISO NO: 1650.</t>
  </si>
  <si>
    <t>445002- FFM 2023. APOYO A LA SALUD, CORRESPONDIENTE AL MES DE MAYO 2023., DE LA SOLICITUD DE COMPROMISO NO: 1653.</t>
  </si>
  <si>
    <t>445003- FFM 2023. APOYO A PROGRAMAS DE SALUD CON GASOLINA PARA EL MVZ, DE LA SOLICITUD DE COMPROMISO NO: 1740</t>
  </si>
  <si>
    <t>445003- FFM 2023. RENTA DE MOBILIARIO PARA LA APLICACION DE VACUNA COVID EN EL CENTRO DE SALUD., DE LA SOLICITUD DE COMPROMISO NO: 1584.</t>
  </si>
  <si>
    <t>445005-FGP 2023. REGISTRO DE PARTICIPACIONES Y APORTACIONES DEL MES DE MAYO DEL 2023  FACTURA NO 1619F3A1-8970-4663-B480-4803A77530E4</t>
  </si>
  <si>
    <t>445006-FGP 2023. REGISTRO DE PARTICIPACIONES Y APORTACIONES DEL MES DE MAYO DEL 2023  FACTURA NO 1619F3A1-8970-4663-B480-4803A77530E4</t>
  </si>
  <si>
    <t>445007-FGP 2023. REGISTRO DE PARTICIPACIONES Y APORTACIONES DEL MES DE MAYO DEL 2023  FACTURA NO 1619F3A1-8970-4663-B480-4803A77530E4</t>
  </si>
  <si>
    <t>445008-FGP 2023. REGISTRO DE PARTICIPACIONES Y APORTACIONES DEL MES DE MAYO DEL 2023  FACTURA NO 1619F3A1-8970-4663-B480-4803A77530E4</t>
  </si>
  <si>
    <t>HEMA860802MVZRRN01</t>
  </si>
  <si>
    <t>MAFG000524MHGLRBA2</t>
  </si>
  <si>
    <t>PAMR840718MHGCNS07</t>
  </si>
  <si>
    <t>GOMJ731204MHGMNN01</t>
  </si>
  <si>
    <t>PAMM970417MHGCNL00</t>
  </si>
  <si>
    <t>GUEC390303HHGZSL02</t>
  </si>
  <si>
    <t>CAEA861221MPLZSM01</t>
  </si>
  <si>
    <t>HEEC550603MHGRSL04</t>
  </si>
  <si>
    <t>MEMR490629MHGNRM00</t>
  </si>
  <si>
    <t>HEAJ840319HVZRYS00</t>
  </si>
  <si>
    <t>HEEP630531MHGRST08</t>
  </si>
  <si>
    <t>VAEA930708HHGRSD00</t>
  </si>
  <si>
    <t>JUOL660524HHGRRS00</t>
  </si>
  <si>
    <t>PEMB6+40212HHGRNN09</t>
  </si>
  <si>
    <t>EEMA761020MHGSRN03</t>
  </si>
  <si>
    <t>TEHN890312MHGLDY02</t>
  </si>
  <si>
    <t>PARS920316MHGTMN02</t>
  </si>
  <si>
    <t>SACD721229HHGNNV16</t>
  </si>
  <si>
    <t>ROLC580519HHGMPR06</t>
  </si>
  <si>
    <t>MATL981016HHGRLS01</t>
  </si>
  <si>
    <t>EAAG851020MHGSRD02</t>
  </si>
  <si>
    <t>OISE750715HHGLLN06</t>
  </si>
  <si>
    <t>GUCM740610MHGTBR08</t>
  </si>
  <si>
    <t>SOES900729MHGTSN04</t>
  </si>
  <si>
    <t>GOGC001222MHGNMRA1</t>
  </si>
  <si>
    <t>VECI970216HHGRSS07</t>
  </si>
  <si>
    <t>ROBT651006MPLSNR05</t>
  </si>
  <si>
    <t>MOVP780517MHGRLZ04</t>
  </si>
  <si>
    <t>GUGR850611MHGZNS07</t>
  </si>
  <si>
    <t>GUVG011121MVZTRLA7</t>
  </si>
  <si>
    <t>IATG460115MHGSXR00</t>
  </si>
  <si>
    <t>SOFY831125MHGLLS02</t>
  </si>
  <si>
    <t>GOPB630510MMCMRT04</t>
  </si>
  <si>
    <t>CASA830315MHGBML04</t>
  </si>
  <si>
    <t>ROGI931002MHGMZS08</t>
  </si>
  <si>
    <t>GODF780531MHGMZL00</t>
  </si>
  <si>
    <t>SOGS5671027HVZLZM01</t>
  </si>
  <si>
    <t>ROGL920625MMCDJC08</t>
  </si>
  <si>
    <t>GOFE770802HHGMLV01</t>
  </si>
  <si>
    <t>MAAR000518MHGRRSA7</t>
  </si>
  <si>
    <t>GOGM660929HHGMMG02</t>
  </si>
  <si>
    <t>JAMR800105HHGRRY00</t>
  </si>
  <si>
    <t>LOSP990104HPLPTB06</t>
  </si>
  <si>
    <t>HELE851219MHGRPV07</t>
  </si>
  <si>
    <t>MAAC911104HHGNLR02</t>
  </si>
  <si>
    <t>431001- FFM 2023. APOYO CON PAQUETE DE HERRAMIENTA PARA PRODUCTORES AGRICOLAS Y PECUARIOS DEL MUNICIPIO., DE LA SOLICITUD DE COMPROMISO NO: 2112</t>
  </si>
  <si>
    <t>441001- REPO 2023.APOYO CON CABLE PARA INSTALAR LUZ ELECTRICA EN EJIDO LOMA ANCHA., DE LA SOLICITUD DE COMPROMISO NO: 1952.</t>
  </si>
  <si>
    <t>441001- REPO 2023.APOYO CON MANGUERA Y ARMEX A LA VIVIENDA., DE LA SOLICITUD DE COMPROMISO NO: 1954</t>
  </si>
  <si>
    <t>441002- FFM 2023. APOYO A LA VIVIENDA CON LAMINA PARA EL TECHADO DE SU CUARTO., DE LA SOLICITUD DE COMPROMISO NO: 1889.</t>
  </si>
  <si>
    <t>441002- FGP 2023. APOYO A LA VIVNEDA CON LAMINA PARA PERSONAS DE ESCASOS RECURSOS., DE LA SOLICITUD DE COMPROMISO NO: 1892</t>
  </si>
  <si>
    <t>441003- FGP 2023. APOYO CON CEMENTO PARA LA VIVIENDA., DE LA SOLICITUD DE COMPROMISO NO: 1957.</t>
  </si>
  <si>
    <t>441004- FGP 2023. APOYO CON BLOCK PARA LA VIVIENDA., DE LA SOLICITUD DE COMPROMISO NO: 1964.</t>
  </si>
  <si>
    <t>441005- FGP 2023. APOYO A PERSONAS  DE ESCASOS RECURSOS CON GASTOS DE HOPITALIZACION Y MATERIAL MEDICO DE CURACION.., DE LA SOLICITUD DE COMPROMISO NO: 2021</t>
  </si>
  <si>
    <t>441005- FGP 2023. APOYO A PERSONAS DE ESCASOS RECURSOS CON APOYO ECONOMICO PARA LA SRA ALFONSINA., DE LA SOLICITUD DE COMPROMISO NO: 1845</t>
  </si>
  <si>
    <t>441005- FGP 2023. APOYO A PERSONAS DE ESCASOS RECURSOS, CON MEDICAMENTO., DE LA SOLICITUD DE COMPROMISO NO: 2090</t>
  </si>
  <si>
    <t>441005- FGP 2023. APOYO A PERSONAS DE ESCASOS RECURSOS CON MEDICAMENTO YA QUE PADECE DE DIABETES., DE LA SOLICITUD DE COMPROMISO NO: 1961</t>
  </si>
  <si>
    <t>441005- FGP 2023. APOYO A PERSONAS DE ESCASOS RECURSOS CON MEDICAMENTOS., DE LA SOLICITUD DE COMPROMISO NO: 2180</t>
  </si>
  <si>
    <t>441005- FGP 2023. APOYO A PERSONAS DE ESCASOS RECURSOS., DE LA SOLICITUD DE COMPROMISO NO: 2155</t>
  </si>
  <si>
    <t>441005- REPO 2023. APOYO A PERSONAS DE ESCASOS RECURSOS., DE LA SOLICITUD DE COMPROMISO NO: 2185</t>
  </si>
  <si>
    <t>441006- FGP  2023 APOYO A FUNERALES CON UN ATAUD DE MADERA, A PERSONAS DE ESCASOS RECURSOS., DE LA SOLICITUD DE COMPROMISO NO: 1938</t>
  </si>
  <si>
    <t>441007- FGP 2023. APOYO A COMUNIDADES CON MATERIAL PARA LA CONSTRUCCION DE BARDEADO DE CASA EJIDAL Y TANQUE DE AGUA., DE LA SOLICITUD DE COMPROMISO NO: 2120</t>
  </si>
  <si>
    <t>441007- FGP 2023. APOYO A LA COMUNIDAD DEL REMUDADERO CON EL SERVICIO DE PAGO DE LUZ., DE LA SOLICITUD DE COMPROMISO NO: 2173</t>
  </si>
  <si>
    <t>441008- FGP 2023. APOYO A  FESTIVIDADES PUBLICAS., DE LA SOLICITUD DE COMPROMISO NO: 2168</t>
  </si>
  <si>
    <t>441008- FGP 2023. APOYO CON OBSEQUIOS PARA EL FESTEJO DEL 10 DE MAYO EN EL MINICIPIO., DE LA SOLICITUD DE COMPROMISO NO: 1902</t>
  </si>
  <si>
    <t>441008- FGP 2023.APOYO CON REFRESCO PARA EL EVENTO DE 10 DE MAYO POR PARTE DE DIF MUNICIPAL Y DIF ESTATAL., DE LA SOLICITUD DE COMPROMISO NO: 1927</t>
  </si>
  <si>
    <t>441008- IEOS G 2022.APOYO CON REFRESCO PARA EL EVENTO DE 10 DE MAYO POR PARTE DE DIF MUNICIPAL Y DIF ESTATAL., DE LA SOLICITUD DE COMPROMISO NO: 1925</t>
  </si>
  <si>
    <t>441008- ISR 2023. APOYO A FESTIVIDADES CON CARNITAS PARA EL FESTEJO DEL DIA DE LAS MADRES EN LA ESC. PRIMARIA BENITO JUAREZ DE EJIDO CUBES., DE LA SOLICITUD DE COMPROMISO NO: 1914</t>
  </si>
  <si>
    <t>441008- ISR 2023. RENTA DE MOBILIARIO PARA EL EVENTO CON MOTIVO DEL FESTEJO DEL 10 DE MAYO POR PARTE DE DIF ESTAL Y MUNICIPAL., DE LA SOLICITUD DE COMPROMISO NO: 1931</t>
  </si>
  <si>
    <t>441008- REPO 2023  APOYO CON COMIDA, PARA EL FESTEJO DEL DIA DE LAS MADRES EN PREESCOLAR, PRIMARIA Y TELESECUNDARIA Y BACHILLERATO DE RANHCERIA SAN PEDRITO EL DIA 11 DE MAYO 2023., DE LA SOLICITUD DE COMPROMISO NO: 1911</t>
  </si>
  <si>
    <t>441009- FFM 2023. LIQUIDACION DE LA PRESENTACIÓN DE MARCO FLORES Y LA BANDA JEREZ EL DÍA 7 DE MAYO, EN LA EXPO FERIA AGUA BLANCA 2023., DE LA SOLICITUD DE COMPROMISO NO: 834.</t>
  </si>
  <si>
    <t>441009- FGP 2023. COMIDA PARA PARTICIPANTES Y FAMILIARES DE  CABALGATADE LA EXPO FERIA AGUA BLANCA 2023., DE LA SOLICITUD DE COMPROMISO NO: 2191.</t>
  </si>
  <si>
    <t>441009- FGP 2023. PRESENTACION DE  BANDA DE ROCK, PARA LA EXPOFERIA AGUA BLANCA 2023 EL DIA 05 DE MAYO 2023., DE LA SOLICITUD DE COMPROMISO NO: 1871</t>
  </si>
  <si>
    <t>441009- FOFIR 2023. APOYO A FERIAS Y EXPOSICIONES PARA EL EVENTO DE RODEO DE EXPOFERIA AGUA BLANCA, DE LA SOLICITUD DE COMPROMISO NO: 2189</t>
  </si>
  <si>
    <t>441009- FOFIR 2023. RENTA DE PLANTA DE LUZ PARA EL TEATRO DEL PUEBLO, CON MOTIVO DE EXPO FERIA AGUA BLANCA 2023., DE LA SOLICITUD DE COMPROMISO NO: 1977.</t>
  </si>
  <si>
    <t>441009- ISR 2023. APOYO A FERIAS Y EXPOSICIONES CON LA RENTA DE CARPA PARA LA EXPO GANADERA 2023., DE LA SOLICITUD DE COMPROMISO NO: 1991</t>
  </si>
  <si>
    <t>441009- REPO 2023. RENTA DE DOMO DEL TEATRO DEL PUEBLO PARA LA EXPOFERIA AGUA BLANCA 2023, DEL 05 DE MAYO 2023., DE LA SOLICITUD DE COMPROMISO NO: 1973</t>
  </si>
  <si>
    <t>442003- REPO 2023.APOYO  CON REFRESCO PARA LA ESC SEC TEC. NO 32 CON MOTIVO DE FESTEJO DEL DIA DEL ESTUDIANTE EL DIA 23 DE MAYO DEL AÑO EN CURSO., DE LA SOLICITUD DE COMPROMISO NO: 1884</t>
  </si>
  <si>
    <t>443001- FGP 2023. APOYO A LA EDUCACION, CORRESPONDIENTE AL MES DE JUNIO 2023., DE LA SOLICITUD DE COMPROMISO NO: 2099.</t>
  </si>
  <si>
    <t>443001- REPO 2023. APOYO A LA EDUCACION, CORREPONDIENTE AL MES DE JUNIO 2023., DE LA SOLICITUD DE COMPROMISO NO: 2102.</t>
  </si>
  <si>
    <t>443003- FFM 2023. APOYO A INSTITUCIONES EDUCATIVAS.</t>
  </si>
  <si>
    <t>443003- FFM 2023.APOYO A INSTITUCIONES EDUCATIVAS CON COMIDA PARA EL FESTEJO DE 10 DE MAYO EN LA ESC PRIM, RANCHERIA SAN CORNELIO Y TELSECUANDARIA DE RANCHERIA CUBES., DE LA SOLICITUD DE COMPROMISO NO: 1908</t>
  </si>
  <si>
    <t>443003- FFM 2023.APOYO A INSTITUCIONES EDUCATIVAS CON OBSEQUIOS PARA EL FESTEJO DEL 10 DE MAYO., DE LA SOLICITUD DE COMPROMISO NO: 1899</t>
  </si>
  <si>
    <t>443003- FGP 2023. APOYO CON COMIDA PARA EL FESTEJO DE 10 DE MAYO EN LA ESC PRIM, SECUNDARIA, Y TELEBACHILLERATO DE EJIDO ROSA DE CASTILLA., DE LA SOLICITUD DE COMPROMISO NO: 1905.</t>
  </si>
  <si>
    <t>443003- FGP 2023. APOYO CON INTERNET PARA LA TELESECUNDARIA 612 DE RANCHERIA ROSA DE CASTILLA CORRESPONDIENTE AL PERIODO DE ABRIL- JUNIO 2023., DE LA SOLICITUD DE COMPROMISO NO: 1864</t>
  </si>
  <si>
    <t>443003- FGP 2023. RENTA DE MOBILIARIO PARA EL FESTEJO DE 10 DE MAYO EN LA ESC PRIM ALVARO OBREGON., DE LA SOLICITUD DE COMPROMISO NO: 1941</t>
  </si>
  <si>
    <t>445001- FFM 2023. APOYO A ORGANISMO SOCIALES Y GUBERNAMENTALES, CORREPONDIENTE AL MES DE JUNIO 2023., DE LA SOLICITUD DE COMPROMISO NO: 2093.</t>
  </si>
  <si>
    <t>445001- FGP 2023. APOYO CON PAGO DE INTERNET PARA LA ASOCIACION GANADERA AGUA BLANCA CORRESPONDIENTEAL PERIODO MAYO-AGOSTO 2023., DE LA SOLICITUD DE COMPROMISO NO: 1868</t>
  </si>
  <si>
    <t>445001- FGP 2023. PAGO DE CUOTA MENSUAL CORRESPONDIENTE AL MES DE MAYO., DE LA SOLICITUD DE COMPROMISO NO: 1874.</t>
  </si>
  <si>
    <t>445001- FGP 2023.CUOTA MENSUAL DEL CEAA CORRESPONDIENTE AL MES DE JUNIO 2023., DE LA SOLICITUD DE COMPROMISO NO: 1881</t>
  </si>
  <si>
    <t>445002- FFM 2023.  APOYO A LA SALUD, CORRESPONDIENTE AL MES DE JUNIO 2023., DE LA SOLICITUD DE COMPROMISO NO: 2096.</t>
  </si>
  <si>
    <t>445003- APOYO A PROGRAMAS DE SALUD, DE LA SOLICITUD DE COMPROMISO NO: 2182</t>
  </si>
  <si>
    <t>445003- FFM 2023.APOYO A PROGRAMAS DE SALUD, PARA LA CERTIFICACION DE ESCUELAS SALUDEBABLES PREESCOLAR SALVADOR DALI Y PEESCOLAR CARMEN SERDAN, DE LA SOLICITUD DE COMPROMISO NO: 1917</t>
  </si>
  <si>
    <t>445005-FGP 2023. REGISTRO DE PARTICIPACIONES Y APORTACIONES DEL MES DE JUNIO DEL 2023  FACTURA NO DB81E135-F3BD-436C-A3B9-6B8A8BEA27DC</t>
  </si>
  <si>
    <t>445006-FGP 2023. REGISTRO DE PARTICIPACIONES Y APORTACIONES DEL MES DE JUNIO DEL 2023  FACTURA NO DB81E135-F3BD-436C-A3B9-6B8A8BEA27DC</t>
  </si>
  <si>
    <t>445007-FGP 2023. REGISTRO DE PARTICIPACIONES Y APORTACIONES DEL MES DE JUNIO DEL 2023  FACTURA NO DB81E135-F3BD-436C-A3B9-6B8A8BEA27DC</t>
  </si>
  <si>
    <t>445008-FGP 2023. REGISTRO DE PARTICIPACIONES Y APORTACIONES DEL MES DE JUNIO DEL 2023  FACTURA NO DB81E135-F3BD-436C-A3B9-6B8A8BEA27DC</t>
  </si>
  <si>
    <t>CAGE690708HHGSMG06</t>
  </si>
  <si>
    <t>CAEA800330MHGHSN04</t>
  </si>
  <si>
    <t>EOEJ590714HHGSSS05</t>
  </si>
  <si>
    <t>MAHM730906MHGLRC08</t>
  </si>
  <si>
    <t>FOGB900821MMSLTT02</t>
  </si>
  <si>
    <t>AOJA950823MVZNRL09</t>
  </si>
  <si>
    <t>HELL860227HHGRPN06</t>
  </si>
  <si>
    <t>PEFD970225MHGRLY05</t>
  </si>
  <si>
    <t>GAAM691224MOCRPR00</t>
  </si>
  <si>
    <t>LOPC600808HHGPCR04</t>
  </si>
  <si>
    <t>PACP710516HHGCRD08</t>
  </si>
  <si>
    <t>MAGG850111MHGNTL02</t>
  </si>
  <si>
    <t>PACA821130MHGCRR02</t>
  </si>
  <si>
    <t>PACP511027HHGCHD04</t>
  </si>
  <si>
    <t>HEPR721004MHGRCS02</t>
  </si>
  <si>
    <t>HEHF520813HHGRRR01</t>
  </si>
  <si>
    <t>AAOJ430319HVZYLS04</t>
  </si>
  <si>
    <t>MAGE840902MHGRTM00</t>
  </si>
  <si>
    <t>GOCL860829MHGNRC07</t>
  </si>
  <si>
    <t>FOVA780206MHGLLM09</t>
  </si>
  <si>
    <t>GAFC770730MHGRLR07</t>
  </si>
  <si>
    <t>MAPJ740323HHGRCL01</t>
  </si>
  <si>
    <t>DOGM541227MHGMMR03Ç</t>
  </si>
  <si>
    <t>PACC741101MHGCRR01</t>
  </si>
  <si>
    <t>CAPV800614MHGSCL07</t>
  </si>
  <si>
    <t>GOMG880122MHGMRD08</t>
  </si>
  <si>
    <t>CABA800105MHGHZM04</t>
  </si>
  <si>
    <t>GODJ820504HHGNRR03</t>
  </si>
  <si>
    <t>BAFA740925MHGZLL00</t>
  </si>
  <si>
    <t>MEPB700501MHGNCN00</t>
  </si>
  <si>
    <t>SACG860401HHGNSB08</t>
  </si>
  <si>
    <t>CACM830723HHGHRR05</t>
  </si>
  <si>
    <t>PAEE860903MHGCSS08</t>
  </si>
  <si>
    <t>VAGH840201HHGRNC00</t>
  </si>
  <si>
    <t>SACE760803HHGNRS00</t>
  </si>
  <si>
    <t>CUSP641204HVZRLD08</t>
  </si>
  <si>
    <t>HEPA780730MHGRCL09</t>
  </si>
  <si>
    <t>GANG990916HMCRVR04</t>
  </si>
  <si>
    <t>SORF700220HPLTVR04</t>
  </si>
  <si>
    <t>HIMR841125HHGPNY06</t>
  </si>
  <si>
    <t>AACF731225MHGYRL06</t>
  </si>
  <si>
    <t>MADW490928HHGRRN13</t>
  </si>
  <si>
    <t>MAPE620522MVZNCM00</t>
  </si>
  <si>
    <t>SACR840606HHGNSM04</t>
  </si>
  <si>
    <t>SACA911216MHGNSD08</t>
  </si>
  <si>
    <t>HECN620827MHGRST19</t>
  </si>
  <si>
    <t>GUFL770719MHGTLC02</t>
  </si>
  <si>
    <t>HECR690901HHGRSM02</t>
  </si>
  <si>
    <t>COFR680613MHGRLM07</t>
  </si>
  <si>
    <t>CUMA640124MHGRNL06</t>
  </si>
  <si>
    <t>PAML800219MHGCNC01</t>
  </si>
  <si>
    <t>PAMY980315MHGCRR00</t>
  </si>
  <si>
    <t>GUAJ890107HHGTMN09</t>
  </si>
  <si>
    <t>CAGC810422MHGHMR03</t>
  </si>
  <si>
    <t>PACH020826HHGCRCA8</t>
  </si>
  <si>
    <t>BAFE621128MHGZLV06</t>
  </si>
  <si>
    <t>LOCS820904HHGPSL07</t>
  </si>
  <si>
    <t>GOMA941022MHGMRN05</t>
  </si>
  <si>
    <t>MECM840527MHGNRR00</t>
  </si>
  <si>
    <t>MAGM710206MHGRTR06</t>
  </si>
  <si>
    <t>GUMB010913MHGTRLA3</t>
  </si>
  <si>
    <t>GAHI810405MHGRRR09</t>
  </si>
  <si>
    <t>AAON581029HVZYLR09</t>
  </si>
  <si>
    <t>HIMM731106MHGPNR05</t>
  </si>
  <si>
    <t>SOGL900525MHGLRT08</t>
  </si>
  <si>
    <t>MAHN630825MHGLRV15</t>
  </si>
  <si>
    <t>CXGA921008MOCSRZ06</t>
  </si>
  <si>
    <t>LISD501126MHGCNL04</t>
  </si>
  <si>
    <t>TEPM900121MHGRCN02</t>
  </si>
  <si>
    <t>EAPA900913MDFSRR02</t>
  </si>
  <si>
    <t>HECS490513MHGRSC01</t>
  </si>
  <si>
    <t>HECJ590714MHGRSS05</t>
  </si>
  <si>
    <t>SACS740616HHGNRR09</t>
  </si>
  <si>
    <t>GODA800612MVZNRN01</t>
  </si>
  <si>
    <t>CUMA650802HHGRNN08</t>
  </si>
  <si>
    <t>GOCM741206MHGNRR05</t>
  </si>
  <si>
    <t>LEGP900115MHGMML04</t>
  </si>
  <si>
    <t>SAAA610705HHGNYN04</t>
  </si>
  <si>
    <t>PAMM590701HHGCRR00</t>
  </si>
  <si>
    <t>MACC550616HHGRRR00</t>
  </si>
  <si>
    <t>PAEE810811HHGCSS02</t>
  </si>
  <si>
    <t>EEAR920822MHGSMC02</t>
  </si>
  <si>
    <t>GOCM880112MHGMHR07</t>
  </si>
  <si>
    <t>PAMV820521MHGCNL02</t>
  </si>
  <si>
    <t>GOGE910731MHGNNV02</t>
  </si>
  <si>
    <t>MAMM000122MPLRRRA3</t>
  </si>
  <si>
    <t>HIMM710519MHGPNR02</t>
  </si>
  <si>
    <t>EEMB710203MHGSRL02</t>
  </si>
  <si>
    <t>COHV431211HHGRRC00</t>
  </si>
  <si>
    <t>LOPB880310MVZPRT09</t>
  </si>
  <si>
    <t>HEVJ770331MHGRLN04</t>
  </si>
  <si>
    <t>MOCA710807HHGRRL09</t>
  </si>
  <si>
    <t>GASJ530220HHGRNN00</t>
  </si>
  <si>
    <t>IAFP460630MHGSRT08</t>
  </si>
  <si>
    <t>HESR590828,PLRNS02</t>
  </si>
  <si>
    <t>FOCS991114MPLLRN06</t>
  </si>
  <si>
    <t>LECS740411MMCMSN15</t>
  </si>
  <si>
    <t>ROHA870127HPLSRL08</t>
  </si>
  <si>
    <t>CUAA990422MHGRYN02</t>
  </si>
  <si>
    <t>LOTJ910319MHGPNS09</t>
  </si>
  <si>
    <t>PEEH590126HHGRSL03</t>
  </si>
  <si>
    <t>SAOE721225HHGMLG02</t>
  </si>
  <si>
    <t>JAIP600630HHGRSB00</t>
  </si>
  <si>
    <t>GOCJ840201MHGDRL04</t>
  </si>
  <si>
    <t>AEJM780720MHGSRR03</t>
  </si>
  <si>
    <t>TEHS860620MHGDRL08</t>
  </si>
  <si>
    <t>HEMA730807MHGRRL00</t>
  </si>
  <si>
    <t>HEOM450303HHGRLR06</t>
  </si>
  <si>
    <t>LISM671210HHGRNL07</t>
  </si>
  <si>
    <t>GOCA630412MHGNSN09</t>
  </si>
  <si>
    <t>COPF541124MHGRRL01</t>
  </si>
  <si>
    <t>EEMP020619MHGSRLA4</t>
  </si>
  <si>
    <t>SATG670719MHGMLR06</t>
  </si>
  <si>
    <t>SOGE841111MHGTTL07</t>
  </si>
  <si>
    <t>REOB771103MSPSVW00</t>
  </si>
  <si>
    <t>SOGS671027HVZLZM01</t>
  </si>
  <si>
    <t>EAMV631114MHGSLN05</t>
  </si>
  <si>
    <t>HEBR620106MHGRCS09</t>
  </si>
  <si>
    <t>HENS931107MHGRRL06</t>
  </si>
  <si>
    <t>GOZF530302HHGNRD09</t>
  </si>
  <si>
    <t>GOCA960108HHGNRP02</t>
  </si>
  <si>
    <t>MOHM910514MHGRRT04</t>
  </si>
  <si>
    <t>LOHE920512MHGPRL04</t>
  </si>
  <si>
    <t>HEGC701126HDFRYN09</t>
  </si>
  <si>
    <t>PEEC580803MHGRSR00</t>
  </si>
  <si>
    <t>HEFC680422HDFRLR01</t>
  </si>
  <si>
    <t>GULV760926MSLRYR01</t>
  </si>
  <si>
    <t>PECA750727MHGRBN05</t>
  </si>
  <si>
    <t>LIEF380710HHGCSL04</t>
  </si>
  <si>
    <t>LECJ780929HMCNVS03</t>
  </si>
  <si>
    <t>COGC791125MHGRNT07</t>
  </si>
  <si>
    <t>TELE860501MHGRCL00</t>
  </si>
  <si>
    <t>COGC791125HHGRNT07</t>
  </si>
  <si>
    <t>LARC001105MDFGMRA7</t>
  </si>
  <si>
    <t>ROGL921130MHGMZT00</t>
  </si>
  <si>
    <t>TOLA880317HTLSMN03</t>
  </si>
  <si>
    <t>COSJ041122MHGRTNA7</t>
  </si>
  <si>
    <t>TEMV800218MHGLXR08</t>
  </si>
  <si>
    <t>JOSE MARGARITO MUÑOZ CORDERO</t>
  </si>
  <si>
    <t>JOSE DANIEL SOTO ISLAS</t>
  </si>
  <si>
    <t>MARGARITA ESPINOZA SANTOS</t>
  </si>
  <si>
    <t>FRANCISCO ESCORCIA HERNANDEZ</t>
  </si>
  <si>
    <t>LIZBETH ESPAÑA PEREZ</t>
  </si>
  <si>
    <t>JUAN MARTINEZ CASTRO</t>
  </si>
  <si>
    <t>FRANCISCO JAVIER MEZA GONZALEZ</t>
  </si>
  <si>
    <t>EDGAR MARCIAL SOTO ORTIZ</t>
  </si>
  <si>
    <t>PEDRO SANCHEZ SANCHEZ</t>
  </si>
  <si>
    <t>JUSTINA PETRA CORDERO PAREDES</t>
  </si>
  <si>
    <t>CRISTINO ISLAS GOMEZ</t>
  </si>
  <si>
    <t>MARCELINO SOSA SANTOS</t>
  </si>
  <si>
    <t>ANA MARIA MARTINEZ JARDINEZ</t>
  </si>
  <si>
    <t>IVAN CASTAÑEDA AGUILAR</t>
  </si>
  <si>
    <t>CARLOS CORDERO GONZALEZ</t>
  </si>
  <si>
    <t>CRESCENCIANO LOPEZ ARELLANO</t>
  </si>
  <si>
    <t>MARIA DEL CARMEN RODRIGUEZ FRANCO</t>
  </si>
  <si>
    <t>PABLO GOMEZ GUTIERREZ</t>
  </si>
  <si>
    <t>JUAN MARTINEZ PACHECO</t>
  </si>
  <si>
    <t>FILIBERTO CALVA JARILLO</t>
  </si>
  <si>
    <t>LUCIO AYALA CORDERO</t>
  </si>
  <si>
    <t>JUANA PACHECO CHAVEZ</t>
  </si>
  <si>
    <t>ELEUTERIA OFELIA CRUZ LICONA</t>
  </si>
  <si>
    <t>MARIA DURAN PACHECO</t>
  </si>
  <si>
    <t>HERMINIA ESTEFES PACHECO</t>
  </si>
  <si>
    <t>LEONARDO CORDERO OLIVER</t>
  </si>
  <si>
    <t>ROSA CHAVEZ PEREZ</t>
  </si>
  <si>
    <t>ANSELMA PACHECO CHAVEZ</t>
  </si>
  <si>
    <t>JOSE AGRIPINO FLORES PACHECO</t>
  </si>
  <si>
    <t>ROSALIA ESTEFES FLORES</t>
  </si>
  <si>
    <t>JUAN CRUZ SAN AGUSTIN</t>
  </si>
  <si>
    <t>CARLOS LOPEZ MARTINEZ</t>
  </si>
  <si>
    <t>LUCRECIA FLORES MONTES</t>
  </si>
  <si>
    <t>LUCIA ESTEFES GOMEZ</t>
  </si>
  <si>
    <t>MARTHA ISLAS MORENO</t>
  </si>
  <si>
    <t>ERICA MAURICIO TEODORO</t>
  </si>
  <si>
    <t>SOCORRO PACHECO BAZAN</t>
  </si>
  <si>
    <t>CIRILO CRUZ MARTINEZ</t>
  </si>
  <si>
    <t>JUAN ESTEFES GOMEZ</t>
  </si>
  <si>
    <t>ENEDINA OLVERA SANCHEZ</t>
  </si>
  <si>
    <t>GUILLERMO PACHECO CHAVEZ</t>
  </si>
  <si>
    <t>INES CRUZ PACHECO</t>
  </si>
  <si>
    <t>ENRIQUE BAZAN LICONA</t>
  </si>
  <si>
    <t>JOSE ISABEL NERI OLIVER</t>
  </si>
  <si>
    <t>TERESA GOMEZ CHAVEZ</t>
  </si>
  <si>
    <t>JUANA PAREDES GUZMÁN</t>
  </si>
  <si>
    <t>BLANCA ESTELA OLVERA SANCHEZ</t>
  </si>
  <si>
    <t>PLACIDA CHAVEZ ESTEFES</t>
  </si>
  <si>
    <t>ZENAIDA ESTEFES HINOJOSA</t>
  </si>
  <si>
    <t>MIGUEL CHAVEZ ESTEFES</t>
  </si>
  <si>
    <t>ANAHI MORENO FRANCO</t>
  </si>
  <si>
    <t>ANTONIO ALEJANDRO GARDUÑO MARTINEZ</t>
  </si>
  <si>
    <t>HIPOLITO COMEZ FLORES</t>
  </si>
  <si>
    <t>HECTOR GUERRERO ESPINOZA</t>
  </si>
  <si>
    <t>GREGORIO ESPINOZA HERNANDEZ</t>
  </si>
  <si>
    <t>AGILEO CANALES FLORES</t>
  </si>
  <si>
    <t>JOSE OTILIO HERNANDEZ GONZALEZ</t>
  </si>
  <si>
    <t>AMELIA GODINEZ CORDERO</t>
  </si>
  <si>
    <t>VALENTE CANO VILLEGAS</t>
  </si>
  <si>
    <t>GAUDENCIO GUZMAN AGUILAR</t>
  </si>
  <si>
    <t>JOSE PABLO PEREZ GONZALEZ</t>
  </si>
  <si>
    <t>ALEJANDRO HERNANDEZ MONTIEL</t>
  </si>
  <si>
    <t>MARIA ATANACIA SUSANA ESCOBAR VILLEGAS</t>
  </si>
  <si>
    <t>ERASMO EUTIMIO JARILLO HERNANDEZ</t>
  </si>
  <si>
    <t>CELESTINA ESPINOZA DURAN</t>
  </si>
  <si>
    <t>HECTOR GONZALEZ LOPEZ</t>
  </si>
  <si>
    <t>MARIO ESCOBAR GONZALEZ</t>
  </si>
  <si>
    <t>TOMAS MORENO FLORIDA</t>
  </si>
  <si>
    <t>NORBERTO CORDERO FLORES</t>
  </si>
  <si>
    <t>CRISTOBAL TREJO RUIZ</t>
  </si>
  <si>
    <t>JUANA CORDERO GONZALEZ</t>
  </si>
  <si>
    <t>JUAN NOSE TREJO BARRON</t>
  </si>
  <si>
    <t>GAUDENCIO BARRAGAN SILVA</t>
  </si>
  <si>
    <t>GUILLERMINA GONZALEZ TREJO</t>
  </si>
  <si>
    <t>CIPRIANO LOPEZ MERCADO</t>
  </si>
  <si>
    <t>JUAN DIEGO SOTO MORENO</t>
  </si>
  <si>
    <t>RAYMUNDO CORDERO HERNANDEZ</t>
  </si>
  <si>
    <t>ALFONSINA GAYOSSO CRUZ</t>
  </si>
  <si>
    <t>ROCIO GUTIERREZ GONZALEZ</t>
  </si>
  <si>
    <t>JOSE LUIS CALVA SOSA</t>
  </si>
  <si>
    <t>RAFAELA GARCIA HERNANDEZ</t>
  </si>
  <si>
    <t>DIONICIA HERNANDEZ ESPAÑA</t>
  </si>
  <si>
    <t>ELVIRA GUTIERREZ PACHECO</t>
  </si>
  <si>
    <t>EMILIO MENDOZA OLVERA</t>
  </si>
  <si>
    <t>ARMANDO SALAZAR CASTRO</t>
  </si>
  <si>
    <t>MARIA ELENA SANCHEZ HERNANDEZ</t>
  </si>
  <si>
    <t>MARIA FELIX SANCHEZ HERNANDEZ</t>
  </si>
  <si>
    <t>LUCIA ISABEL SANCHEZ HERNANDES</t>
  </si>
  <si>
    <t>ROSA ISLAS ROJAS</t>
  </si>
  <si>
    <t>ANA GABRIELA BASILIO RAMIREZ</t>
  </si>
  <si>
    <t>REMEDIOS ROQUE TENORIO</t>
  </si>
  <si>
    <t>GLAFIRA GONZALEZ TREJO</t>
  </si>
  <si>
    <t>GEORGINA GUERRERO ESPINOZA</t>
  </si>
  <si>
    <t>CASILDA HERNANDEZ CASTAÑEDA</t>
  </si>
  <si>
    <t>MARIA DE LOS ANGELES MORENO FLORIDA</t>
  </si>
  <si>
    <t>OSCAR HERNANDEZ SOLARES</t>
  </si>
  <si>
    <t>SANTA ROMO GUTIERREZ</t>
  </si>
  <si>
    <t>CECILIA BADILLO GUTIERREZ</t>
  </si>
  <si>
    <t>ERIKA FLORES BAZAN</t>
  </si>
  <si>
    <t>CECILIA FRAGOSSO HERNANDEZ</t>
  </si>
  <si>
    <t>ELVIA MARTINEZ FLORES</t>
  </si>
  <si>
    <t>OSVALDO FERMIN LIVE LIVE</t>
  </si>
  <si>
    <t>ANGELICA CORDERO FLORES</t>
  </si>
  <si>
    <t>JESUS ENRIQUE TORRES REYES</t>
  </si>
  <si>
    <t>ANGELICA CANALES SOTO</t>
  </si>
  <si>
    <t>SONIA AYALA ESCORCIA</t>
  </si>
  <si>
    <t>CARLOS RAMIREZ GARCIA</t>
  </si>
  <si>
    <t>ADRIANA RODRIGUEZ HERNANDEZ</t>
  </si>
  <si>
    <t>SARAI ZARAGOZA HERRERA</t>
  </si>
  <si>
    <t>VICTORIA ISMAEL MORALES</t>
  </si>
  <si>
    <t>MISAEL BARRAZA LEON</t>
  </si>
  <si>
    <t>ESMERALDA PACHECO HIPOLITO</t>
  </si>
  <si>
    <t>FABIOLA GODINEZ CORDERO</t>
  </si>
  <si>
    <t>GUADALUPE PEREZ CORTES</t>
  </si>
  <si>
    <t>SUSANA SOTO GUZMAN</t>
  </si>
  <si>
    <t>PATRICIA SOTO MUÑOZ</t>
  </si>
  <si>
    <t>LILIANA NERI GUTIERREZ</t>
  </si>
  <si>
    <t>MICHEEL CORTES BADILLO</t>
  </si>
  <si>
    <t>MARIA GUADALUPE CORDERO MONTIEL</t>
  </si>
  <si>
    <t>IGNACIO TREJO RAMIREZ</t>
  </si>
  <si>
    <t>LETICIA GONZALEZ SOTO</t>
  </si>
  <si>
    <t>HUGO ROSAS ISLAS</t>
  </si>
  <si>
    <t>ARIADNA MENDOZA REYES</t>
  </si>
  <si>
    <t>ANGELA HERNANDEZ MORENO</t>
  </si>
  <si>
    <t>HIGINIO SOLIS MALDONADO</t>
  </si>
  <si>
    <t>GABRIELA MALDONADO FRAGOSO</t>
  </si>
  <si>
    <t>ROSALINA PACHECO MENDOZA</t>
  </si>
  <si>
    <t>JUANA GOMEZ MONTES</t>
  </si>
  <si>
    <t>MILDRE PACHECO MENDOZA</t>
  </si>
  <si>
    <t>CELEDONIO GUZMAN ESPAÑA</t>
  </si>
  <si>
    <t>AMADA CAZARES ESPAÑA</t>
  </si>
  <si>
    <t>CLOTILDE HERNANDEZ ESCOBAR</t>
  </si>
  <si>
    <t>REMEDIOS MENDOZA MARTINEZ</t>
  </si>
  <si>
    <t>JOSE HERNANDEZ AYALA</t>
  </si>
  <si>
    <t>PETRA HERNANDEZ ESCOBAR</t>
  </si>
  <si>
    <t>ADRIAN VARGAS ESCORCIA</t>
  </si>
  <si>
    <t>JOSE LUIS JUAREZ ORTIZ</t>
  </si>
  <si>
    <t>ANDREA ESTEFES MARTINEZ</t>
  </si>
  <si>
    <t>NAYELI TELLEZ HIDALGO</t>
  </si>
  <si>
    <t>SANDRA PATRICIO ROMERO</t>
  </si>
  <si>
    <t>DAVID SANCHEZ CONTRERAS</t>
  </si>
  <si>
    <t>CRECENCIO ROMO LOPEZ</t>
  </si>
  <si>
    <t>LUIS ANGEL MARTINEZ TELLEZ</t>
  </si>
  <si>
    <t>MARIA GUADALUPE ESPAÑA ARTEAGA</t>
  </si>
  <si>
    <t>ENRIQUE OLIVER SOLIS</t>
  </si>
  <si>
    <t>MARGARITA GUTIERREZ CABRERA</t>
  </si>
  <si>
    <t>SANTA SOTO ESPINOZA</t>
  </si>
  <si>
    <t>MARIA CRISTINA GONZALEZ GOMEZ</t>
  </si>
  <si>
    <t>ISMAEL VERGARA CASTRO</t>
  </si>
  <si>
    <t>TERESA ROSALES BENITES</t>
  </si>
  <si>
    <t>ANTONIO SOTO CABRERA</t>
  </si>
  <si>
    <t>PAZ MORENO VELZQUEZ</t>
  </si>
  <si>
    <t>ROSALINA GUZMAN GONZALEZ</t>
  </si>
  <si>
    <t>GELACIA GUTIERREZ VARGAS</t>
  </si>
  <si>
    <t>GEORGINA ISLAS YAÑEZ</t>
  </si>
  <si>
    <t>YESENIA SOLIS FLORES</t>
  </si>
  <si>
    <t>BEATRIZ GOMEZ PAREDES</t>
  </si>
  <si>
    <t>ALICIA CABAÑAS SAMPAYO</t>
  </si>
  <si>
    <t>ISABEL ROMO GUZMAN</t>
  </si>
  <si>
    <t>FELIPA BENITA GOMEZ DIAZ</t>
  </si>
  <si>
    <t>SIMON SOLIS GUZMAN</t>
  </si>
  <si>
    <t>LUCIA STEFHANY RODRIGUES GUAJARDO</t>
  </si>
  <si>
    <t>EVODIO GOMEZ FLORES</t>
  </si>
  <si>
    <t>ROSA MARIA MARTINEZ ARIAS</t>
  </si>
  <si>
    <t>MIGUEL HECTOR GOMEZ GOMEZ</t>
  </si>
  <si>
    <t>REYMUNDO JARDINEZ MARTINEZ</t>
  </si>
  <si>
    <t>Maria del Carmen Lagos Ramírez</t>
  </si>
  <si>
    <t>EVA MARIA HERNANDEZ LOPEZ</t>
  </si>
  <si>
    <t>CARLOS ALBERTO MANZANO ALCIBAR</t>
  </si>
  <si>
    <t>EUGENIO CASTAÑEDA GOMEZ</t>
  </si>
  <si>
    <t>ANASTACIA CHAVEZ ESTEFES</t>
  </si>
  <si>
    <t>JUSTO ESCORCIA ESPAÑA</t>
  </si>
  <si>
    <t>MICAELA MALDONADO HERNANDEZ</t>
  </si>
  <si>
    <t>BEATRIZ FLORES GUTIERREZ</t>
  </si>
  <si>
    <t>ALFONSA ANTONIO JARDINEZ</t>
  </si>
  <si>
    <t>LEANDRO HERNANDEZ LOPEZ</t>
  </si>
  <si>
    <t>DEYANIRA PEREZ FLORES</t>
  </si>
  <si>
    <t>MARIA GARCIA APARICIO</t>
  </si>
  <si>
    <t>CIRIACO JUAN LOPEZ PACHECO</t>
  </si>
  <si>
    <t>PEDRO PACHECO CRUZ</t>
  </si>
  <si>
    <t>GUILLERMINA MANRIQUE GUTIERREZ</t>
  </si>
  <si>
    <t>AURELIA PACHECO CRUZ</t>
  </si>
  <si>
    <t>PEDRO PACHECO CHAVEZ</t>
  </si>
  <si>
    <t>MARIBEL GOMEZ SALINAS</t>
  </si>
  <si>
    <t>ROSA HERNANDEZ PACHECO</t>
  </si>
  <si>
    <t>FERMIN HERNANDEZ HERNANDEZ</t>
  </si>
  <si>
    <t>JOSE AYALA OLVERA</t>
  </si>
  <si>
    <t>EMILIA MARTINEZ GUTIERREZ</t>
  </si>
  <si>
    <t>LUCIA GONZALEZ CRUZ</t>
  </si>
  <si>
    <t>AMANDA FLORES VELASQUEZ</t>
  </si>
  <si>
    <t>MARIA DEL CARMEN GARCIA FLORES</t>
  </si>
  <si>
    <t>JOEL MARINEZ PACHECO</t>
  </si>
  <si>
    <t>MARIA DOMINGUEZ GOMEZ</t>
  </si>
  <si>
    <t>CIRENIA PACHECO CRUZ</t>
  </si>
  <si>
    <t>VALERIA CASTRO PACHECO</t>
  </si>
  <si>
    <t>GAUDENCIA GOMEZ MARTINEZ</t>
  </si>
  <si>
    <t>AMELIA CHAVEZ BAZAN</t>
  </si>
  <si>
    <t>JORGE GONZALEZ DURAN</t>
  </si>
  <si>
    <t>ALBERTA BAZAN FLORES</t>
  </si>
  <si>
    <t>BENITA MENDOZA PACHECO</t>
  </si>
  <si>
    <t>GABINO SANTOS CASTAÑEDA</t>
  </si>
  <si>
    <t>MARIO CHAVEZ CRUZ</t>
  </si>
  <si>
    <t>ESTHER PACHECO ESTEFES</t>
  </si>
  <si>
    <t>HECTOR VARGAS GONZALEZ</t>
  </si>
  <si>
    <t>ESTEBAN SANCHEZ CORDERO</t>
  </si>
  <si>
    <t>PEDRO CRUZ SOLIS</t>
  </si>
  <si>
    <t>ALICIA HERNANDEZ PACHECO</t>
  </si>
  <si>
    <t>GERARDO GARCIA NAVARRO</t>
  </si>
  <si>
    <t>FRANCISCO SOTO RIVERA</t>
  </si>
  <si>
    <t>REY HIPOLITO MENDOZA</t>
  </si>
  <si>
    <t>FELIPA AYALA CORDERO</t>
  </si>
  <si>
    <t>WENCESLAO MARTINEZ DURAN</t>
  </si>
  <si>
    <t>MARIA EMILIA MANRIQUE PACHECO</t>
  </si>
  <si>
    <t>ROMUALDO SANTOS CASTAÑEDA</t>
  </si>
  <si>
    <t>ADELINA SANTOS CASTAÑEDA</t>
  </si>
  <si>
    <t>JUAN HERNANDEZ ARELLANO</t>
  </si>
  <si>
    <t>MARIA NATALIA HERNANDEZ CASTAÑEDA</t>
  </si>
  <si>
    <t>LUCIANA GUTIERREZ FLORES</t>
  </si>
  <si>
    <t>JOSE REMEDIOS HERNANDEZ CASTAÑEDA</t>
  </si>
  <si>
    <t>MARIA DE LOS REMEDIOS CORDERO FLORES</t>
  </si>
  <si>
    <t>ALICIA CRUZ MENDOZA</t>
  </si>
  <si>
    <t>LUCIA PACHECO MANRIQUE</t>
  </si>
  <si>
    <t>YARELI PACHECO MARTINEZ</t>
  </si>
  <si>
    <t>JUAN CARLOS GUTIERREZ AMARO</t>
  </si>
  <si>
    <t>CARMEN CHAVEZ GOMEZ</t>
  </si>
  <si>
    <t>HECTOR PACHECO CRUZ</t>
  </si>
  <si>
    <t>EVA BAZAN FLORES</t>
  </si>
  <si>
    <t>SILVINO LOPEZ CASTAÑEDA</t>
  </si>
  <si>
    <t>ANAYELI GOMEZ MARTINEZ</t>
  </si>
  <si>
    <t>MARISELA MENDOZA CRUZ</t>
  </si>
  <si>
    <t>MARIA MARTINEZ GUTIERREZ</t>
  </si>
  <si>
    <t>BLANCA ESTELA GUTIERREZ MARTINEZ</t>
  </si>
  <si>
    <t>IRENE GARCIA HERANDEZ</t>
  </si>
  <si>
    <t>NARZISO AYALA OLVERA</t>
  </si>
  <si>
    <t>MARGARITA HIPOLITO MENDOZA</t>
  </si>
  <si>
    <t>LETICIA SOLIS GARCIA</t>
  </si>
  <si>
    <t>NIEVES MALDONADO HERNANDEZ</t>
  </si>
  <si>
    <t>AZUCENA CASTAÑEDA GARCIA</t>
  </si>
  <si>
    <t>DELFINA LICONA SANTA ANA</t>
  </si>
  <si>
    <t>MINERVA TREJO PACHECO</t>
  </si>
  <si>
    <t>ARACELI ESPAÑA PEREZ</t>
  </si>
  <si>
    <t>SOCORRO HERNANDEZ CASTASTAÑEDA</t>
  </si>
  <si>
    <t>JUSTA HERNANDEZ CASTAÑEDA</t>
  </si>
  <si>
    <t>SERGIO SANCHEZ CORDERO</t>
  </si>
  <si>
    <t>ANASTACIA GONZALEZ DURAN</t>
  </si>
  <si>
    <t>ANGEL ALONSO CRUZ MENDOZA</t>
  </si>
  <si>
    <t>MARGARITA GONZALEZ CRUZ</t>
  </si>
  <si>
    <t>PAULA LEMUS GOMEZ</t>
  </si>
  <si>
    <t>ANTONIO JAVIER SANTOS AYALA</t>
  </si>
  <si>
    <t>MARTIN PACHECO MARTINEZ</t>
  </si>
  <si>
    <t>JOSE JUAN MALDONADO GUTIERREZ</t>
  </si>
  <si>
    <t>CIRO MARTINEZ CRUZ</t>
  </si>
  <si>
    <t>ESTEBAN PACHECO ESTEFES</t>
  </si>
  <si>
    <t>ROCIO ESTEFES AMARO</t>
  </si>
  <si>
    <t>MARIBEL GOMEZ CHAVEZ</t>
  </si>
  <si>
    <t>VALENTINA PACHECO MENDOZA</t>
  </si>
  <si>
    <t>EVELIA GONZALEZ GONZALEZ</t>
  </si>
  <si>
    <t>MARICELA MARTINEZ MORA</t>
  </si>
  <si>
    <t>MARIA HIPOLITO MENDOZA</t>
  </si>
  <si>
    <t>MARIA BLASA ESTEFES MARTINEZ</t>
  </si>
  <si>
    <t>VICTORICO CORDERO HERNANDEZ</t>
  </si>
  <si>
    <t>BEATRIZ LOPEZ PEREA</t>
  </si>
  <si>
    <t>JUANA HERNANDEZ VELAZQUEZ</t>
  </si>
  <si>
    <t>ALBERTO MORENO CORDERO</t>
  </si>
  <si>
    <t>JUAN GARCIA SANAGUSTIN</t>
  </si>
  <si>
    <t>PETRA ISLAS FERNANDEZ</t>
  </si>
  <si>
    <t>SANDRA YAMILE FLORES CORTES</t>
  </si>
  <si>
    <t>SANTA LEMUS CASTEÑADA</t>
  </si>
  <si>
    <t>ALBERTO ROSALES HERNANDEZ</t>
  </si>
  <si>
    <t>ANAYELI CRUZ AYALA</t>
  </si>
  <si>
    <t>JOSEFINA LOPEZ TINAJERO</t>
  </si>
  <si>
    <t>HILARIO PEREZ ESTEFES</t>
  </si>
  <si>
    <t>EUGENIO SAMPAYO OLIVER</t>
  </si>
  <si>
    <t>PABLO JARDINEZ ISLAS</t>
  </si>
  <si>
    <t>JULIA CORDERO GODINEZ</t>
  </si>
  <si>
    <t>SILVERIA TEODORO HERNANDEZ</t>
  </si>
  <si>
    <t>ALBERTA HERNANDEZ MORENO</t>
  </si>
  <si>
    <t>MARIN HERNANDEZ OLIVER</t>
  </si>
  <si>
    <t>MARIA ANGELICA GONZALEZ CASTAÑEDA</t>
  </si>
  <si>
    <t>FLORA CPRDERO PAREDES</t>
  </si>
  <si>
    <t>MARIA PAULA ESTEFES MORENO</t>
  </si>
  <si>
    <t>GERONIMA SAMPAYO TELLEZ</t>
  </si>
  <si>
    <t>ELVIA SOTO GUTIERREZ</t>
  </si>
  <si>
    <t>BIVIANA RESENDIZ OVIEDO</t>
  </si>
  <si>
    <t>ROSA MARIA HERNANDEZ</t>
  </si>
  <si>
    <t>SILVIA HERNANDEZ NORBERTO</t>
  </si>
  <si>
    <t>FEDERICO TOMAS GONZALEZ ZARAGOZA</t>
  </si>
  <si>
    <t>APOLINAR GONZALEZ CRUZ</t>
  </si>
  <si>
    <t>MATILDE MORENO HERNANDEZ</t>
  </si>
  <si>
    <t>ELIZABETH LOPEZ HERNANDEZ</t>
  </si>
  <si>
    <t>CONRADO HERNANDEZ GAYOSSO</t>
  </si>
  <si>
    <t>CIRA PEREZ ESCOBAR</t>
  </si>
  <si>
    <t>CARLOS HERNANDEZ FLORES</t>
  </si>
  <si>
    <t>VERONICA LETICIA GURROLA LEYVA</t>
  </si>
  <si>
    <t>ANA MARIA PEREZ CABRERA</t>
  </si>
  <si>
    <t>FELIPE GERONIMO LICONA ESCAMILLA</t>
  </si>
  <si>
    <t>JOSE LEON CUEVAS</t>
  </si>
  <si>
    <t>CATALINA CORDERO GONZALEZ</t>
  </si>
  <si>
    <t>ELIZABETH TREJO LICONA</t>
  </si>
  <si>
    <t>MARIA DEL CARMEN LAGOS RAMIREZ</t>
  </si>
  <si>
    <t>LETCIA ROMO GUZMAN</t>
  </si>
  <si>
    <t>ANTELMO TOSCANO LIMA</t>
  </si>
  <si>
    <t>JUANITA ARIANETH CORDERO SOTO</t>
  </si>
  <si>
    <t>VERONICA YADIRA TELLEZ MUÑOZ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</si>
</sst>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36" x14ac:knownFonts="1">
    <font>
      <sz val="10"/>
      <name val="Arial"/>
    </font>
    <font>
      <sz val="11"/>
      <color theme="1"/>
      <name val="Calibri"/>
      <family val="2"/>
      <scheme val="minor"/>
    </font>
    <font>
      <sz val="10"/>
      <name val="Arial Narrow"/>
      <family val="2"/>
    </font>
    <font>
      <b/>
      <sz val="12"/>
      <name val="Arial Narrow"/>
      <family val="2"/>
    </font>
    <font>
      <b/>
      <sz val="10"/>
      <name val="Arial Narrow"/>
      <family val="2"/>
    </font>
    <font>
      <sz val="10"/>
      <name val="Arial"/>
      <family val="2"/>
    </font>
    <font>
      <sz val="8"/>
      <name val="Arial"/>
      <family val="2"/>
    </font>
    <font>
      <sz val="12"/>
      <name val="Arial Narrow"/>
      <family val="2"/>
    </font>
    <font>
      <b/>
      <sz val="10"/>
      <name val="Arial"/>
      <family val="2"/>
    </font>
    <font>
      <b/>
      <sz val="14"/>
      <name val="Arial Narrow"/>
      <family val="2"/>
    </font>
    <font>
      <b/>
      <sz val="8"/>
      <name val="Arial Narrow"/>
      <family val="2"/>
    </font>
    <font>
      <sz val="12"/>
      <name val="Arial"/>
      <family val="2"/>
    </font>
    <font>
      <sz val="7"/>
      <name val="Arial"/>
      <family val="2"/>
    </font>
    <font>
      <b/>
      <sz val="7"/>
      <name val="Arial"/>
      <family val="2"/>
    </font>
    <font>
      <sz val="7"/>
      <color theme="1"/>
      <name val="Arial"/>
      <family val="2"/>
    </font>
    <font>
      <sz val="7"/>
      <color theme="1"/>
      <name val="Calibri"/>
      <family val="2"/>
      <scheme val="minor"/>
    </font>
    <font>
      <sz val="7"/>
      <name val="Calibri"/>
      <family val="2"/>
      <scheme val="minor"/>
    </font>
    <font>
      <b/>
      <sz val="7"/>
      <name val="Arial Narrow"/>
      <family val="2"/>
    </font>
    <font>
      <sz val="10"/>
      <color theme="1"/>
      <name val="Arial"/>
      <family val="2"/>
    </font>
    <font>
      <sz val="7"/>
      <name val="Arial Narrow"/>
      <family val="2"/>
    </font>
    <font>
      <sz val="14"/>
      <name val="Arial Narrow"/>
      <family val="2"/>
    </font>
    <font>
      <sz val="8"/>
      <name val="Arial Narrow"/>
      <family val="2"/>
    </font>
    <font>
      <sz val="20"/>
      <color theme="1"/>
      <name val="Calibri"/>
      <family val="2"/>
      <scheme val="minor"/>
    </font>
    <font>
      <sz val="8"/>
      <color theme="1"/>
      <name val="Arial"/>
      <family val="2"/>
    </font>
    <font>
      <b/>
      <sz val="7"/>
      <color theme="1"/>
      <name val="Arial"/>
      <family val="2"/>
    </font>
    <font>
      <b/>
      <sz val="8"/>
      <color theme="1"/>
      <name val="Arial"/>
      <family val="2"/>
    </font>
    <font>
      <b/>
      <sz val="8"/>
      <name val="Arial"/>
      <family val="2"/>
    </font>
    <font>
      <sz val="8"/>
      <color rgb="FFFF0000"/>
      <name val="Arial"/>
      <family val="2"/>
    </font>
    <font>
      <sz val="10"/>
      <name val="Arial"/>
      <family val="2"/>
    </font>
    <font>
      <sz val="9"/>
      <name val="Arial"/>
      <family val="2"/>
    </font>
    <font>
      <sz val="7"/>
      <color rgb="FFFF0000"/>
      <name val="Arial"/>
      <family val="2"/>
    </font>
    <font>
      <sz val="8"/>
      <color theme="1"/>
      <name val="Calibri"/>
      <family val="2"/>
      <scheme val="minor"/>
    </font>
    <font>
      <b/>
      <sz val="8"/>
      <color theme="1"/>
      <name val="Calibri"/>
      <family val="2"/>
      <scheme val="minor"/>
    </font>
    <font>
      <b/>
      <sz val="7"/>
      <color theme="1"/>
      <name val="Calibri"/>
      <family val="2"/>
      <scheme val="minor"/>
    </font>
    <font>
      <sz val="10"/>
      <color indexed="8"/>
      <name val="ARIAL"/>
      <charset val="1"/>
    </font>
    <font>
      <sz val="5"/>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51"/>
        <bgColor indexed="29"/>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28">
    <xf numFmtId="0" fontId="0" fillId="0" borderId="0"/>
    <xf numFmtId="43"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6" fillId="4" borderId="0" applyFill="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4" fillId="0" borderId="0">
      <alignment vertical="top"/>
    </xf>
  </cellStyleXfs>
  <cellXfs count="206">
    <xf numFmtId="0" fontId="0" fillId="0" borderId="0" xfId="0"/>
    <xf numFmtId="0" fontId="0" fillId="2" borderId="0" xfId="0" applyFill="1"/>
    <xf numFmtId="0" fontId="2" fillId="2" borderId="0" xfId="0" applyFont="1" applyFill="1"/>
    <xf numFmtId="0" fontId="3" fillId="2" borderId="0" xfId="0" applyFont="1" applyFill="1" applyAlignment="1">
      <alignment horizontal="center"/>
    </xf>
    <xf numFmtId="0" fontId="4" fillId="2" borderId="0" xfId="0" applyFont="1" applyFill="1"/>
    <xf numFmtId="0" fontId="7" fillId="2" borderId="0" xfId="0" applyFont="1" applyFill="1"/>
    <xf numFmtId="0" fontId="3" fillId="2" borderId="0" xfId="0" applyFont="1" applyFill="1"/>
    <xf numFmtId="0" fontId="3" fillId="2" borderId="0" xfId="0" applyFont="1" applyFill="1" applyAlignment="1">
      <alignment horizontal="left"/>
    </xf>
    <xf numFmtId="0" fontId="8" fillId="2" borderId="0" xfId="0" applyFont="1" applyFill="1" applyAlignment="1">
      <alignment horizontal="center" vertical="center"/>
    </xf>
    <xf numFmtId="0" fontId="5" fillId="2" borderId="0" xfId="0" applyFont="1" applyFill="1"/>
    <xf numFmtId="0" fontId="9" fillId="2" borderId="0" xfId="0" applyFont="1" applyFill="1"/>
    <xf numFmtId="0" fontId="4" fillId="2" borderId="0" xfId="0" applyFont="1" applyFill="1" applyAlignment="1">
      <alignment horizontal="center"/>
    </xf>
    <xf numFmtId="0" fontId="3" fillId="2" borderId="0" xfId="0" applyFont="1" applyFill="1" applyAlignment="1">
      <alignment vertical="top" wrapText="1"/>
    </xf>
    <xf numFmtId="0" fontId="7" fillId="2" borderId="0" xfId="0" applyFont="1" applyFill="1" applyAlignment="1">
      <alignment vertical="top" wrapText="1"/>
    </xf>
    <xf numFmtId="0" fontId="10" fillId="2" borderId="0" xfId="0" applyFont="1" applyFill="1"/>
    <xf numFmtId="0" fontId="11" fillId="2" borderId="0" xfId="0" applyFont="1" applyFill="1"/>
    <xf numFmtId="0" fontId="12" fillId="2" borderId="1" xfId="0" applyFont="1" applyFill="1" applyBorder="1"/>
    <xf numFmtId="0" fontId="12" fillId="2" borderId="0" xfId="0" applyFont="1" applyFill="1"/>
    <xf numFmtId="0" fontId="12" fillId="2" borderId="1" xfId="0" applyFont="1" applyFill="1" applyBorder="1" applyAlignment="1">
      <alignment horizontal="right"/>
    </xf>
    <xf numFmtId="0" fontId="13" fillId="2" borderId="1" xfId="0" applyFont="1" applyFill="1" applyBorder="1"/>
    <xf numFmtId="8" fontId="0" fillId="0" borderId="1" xfId="0" applyNumberFormat="1" applyBorder="1"/>
    <xf numFmtId="8" fontId="13" fillId="2" borderId="1" xfId="0" applyNumberFormat="1" applyFont="1" applyFill="1" applyBorder="1"/>
    <xf numFmtId="0" fontId="12" fillId="0" borderId="1" xfId="0" applyFont="1" applyBorder="1" applyAlignment="1">
      <alignment wrapText="1"/>
    </xf>
    <xf numFmtId="0" fontId="12" fillId="2" borderId="1" xfId="0" applyFont="1" applyFill="1" applyBorder="1" applyAlignment="1">
      <alignment wrapText="1"/>
    </xf>
    <xf numFmtId="0" fontId="2" fillId="2" borderId="0" xfId="0" applyFont="1" applyFill="1" applyAlignment="1">
      <alignment wrapText="1"/>
    </xf>
    <xf numFmtId="0" fontId="7" fillId="2" borderId="0" xfId="0" applyFont="1" applyFill="1" applyAlignment="1">
      <alignment wrapText="1"/>
    </xf>
    <xf numFmtId="0" fontId="3" fillId="2" borderId="0" xfId="0" applyFont="1" applyFill="1" applyAlignment="1">
      <alignment horizontal="center" wrapText="1"/>
    </xf>
    <xf numFmtId="0" fontId="0" fillId="2" borderId="0" xfId="0" applyFill="1" applyAlignment="1">
      <alignment wrapText="1"/>
    </xf>
    <xf numFmtId="0" fontId="8" fillId="2" borderId="0" xfId="0" applyFont="1" applyFill="1" applyAlignment="1">
      <alignment horizontal="center" vertical="center" wrapText="1"/>
    </xf>
    <xf numFmtId="0" fontId="3" fillId="2" borderId="0" xfId="0" applyFont="1" applyFill="1" applyAlignment="1">
      <alignment wrapText="1"/>
    </xf>
    <xf numFmtId="0" fontId="4" fillId="2" borderId="0" xfId="0" applyFont="1" applyFill="1" applyAlignment="1">
      <alignment horizontal="center" wrapText="1"/>
    </xf>
    <xf numFmtId="0" fontId="10" fillId="2" borderId="0" xfId="0" applyFont="1" applyFill="1" applyAlignment="1">
      <alignment wrapText="1"/>
    </xf>
    <xf numFmtId="0" fontId="13" fillId="2" borderId="1" xfId="0" applyFont="1" applyFill="1" applyBorder="1" applyAlignment="1">
      <alignment wrapText="1"/>
    </xf>
    <xf numFmtId="0" fontId="13" fillId="2" borderId="1" xfId="0" applyFont="1" applyFill="1" applyBorder="1" applyAlignment="1">
      <alignment horizontal="right"/>
    </xf>
    <xf numFmtId="0" fontId="13" fillId="2" borderId="0" xfId="0" applyFont="1" applyFill="1"/>
    <xf numFmtId="0" fontId="12" fillId="0" borderId="1" xfId="0" applyFont="1" applyBorder="1"/>
    <xf numFmtId="8" fontId="12" fillId="0" borderId="1" xfId="0" applyNumberFormat="1" applyFont="1" applyBorder="1"/>
    <xf numFmtId="0" fontId="15" fillId="0" borderId="1" xfId="0" applyFont="1" applyBorder="1"/>
    <xf numFmtId="0" fontId="12" fillId="0" borderId="0" xfId="0" applyFont="1"/>
    <xf numFmtId="0" fontId="16" fillId="0" borderId="1" xfId="0" applyFont="1" applyBorder="1"/>
    <xf numFmtId="0" fontId="12" fillId="0" borderId="1" xfId="0" applyFont="1" applyBorder="1" applyAlignment="1">
      <alignment vertical="center" wrapText="1"/>
    </xf>
    <xf numFmtId="0" fontId="0" fillId="2" borderId="1" xfId="0" applyFill="1" applyBorder="1"/>
    <xf numFmtId="0" fontId="0" fillId="2" borderId="1" xfId="0" applyFill="1" applyBorder="1" applyAlignment="1">
      <alignment wrapText="1"/>
    </xf>
    <xf numFmtId="0" fontId="8" fillId="2" borderId="1" xfId="0" applyFont="1" applyFill="1" applyBorder="1"/>
    <xf numFmtId="8" fontId="8" fillId="2" borderId="1" xfId="0" applyNumberFormat="1" applyFont="1" applyFill="1" applyBorder="1"/>
    <xf numFmtId="8" fontId="12" fillId="2" borderId="1" xfId="0" applyNumberFormat="1" applyFont="1" applyFill="1" applyBorder="1"/>
    <xf numFmtId="0" fontId="12" fillId="0" borderId="2" xfId="0" applyFont="1" applyBorder="1"/>
    <xf numFmtId="0" fontId="16" fillId="0" borderId="1" xfId="0" applyFont="1" applyBorder="1" applyAlignment="1">
      <alignment wrapText="1"/>
    </xf>
    <xf numFmtId="0" fontId="5" fillId="2" borderId="0" xfId="0" applyFont="1" applyFill="1" applyAlignment="1">
      <alignment horizontal="center"/>
    </xf>
    <xf numFmtId="0" fontId="14" fillId="0" borderId="1" xfId="0" applyFont="1" applyBorder="1"/>
    <xf numFmtId="0" fontId="17" fillId="3" borderId="1" xfId="0" applyFont="1" applyFill="1" applyBorder="1" applyAlignment="1">
      <alignment horizontal="center" vertical="center" wrapText="1"/>
    </xf>
    <xf numFmtId="0" fontId="17" fillId="2" borderId="0" xfId="0" applyFont="1" applyFill="1" applyAlignment="1">
      <alignment horizontal="center" vertical="center" wrapText="1"/>
    </xf>
    <xf numFmtId="8" fontId="5" fillId="0" borderId="1" xfId="0" applyNumberFormat="1" applyFont="1" applyBorder="1"/>
    <xf numFmtId="0" fontId="14" fillId="2" borderId="1" xfId="0" applyFont="1" applyFill="1" applyBorder="1"/>
    <xf numFmtId="0" fontId="14" fillId="2" borderId="1" xfId="0" applyFont="1" applyFill="1" applyBorder="1" applyAlignment="1">
      <alignment wrapText="1"/>
    </xf>
    <xf numFmtId="0" fontId="12" fillId="2" borderId="1" xfId="0" applyFont="1" applyFill="1" applyBorder="1" applyAlignment="1">
      <alignment horizontal="right" wrapText="1"/>
    </xf>
    <xf numFmtId="0" fontId="14" fillId="0" borderId="1" xfId="0" applyFont="1" applyBorder="1" applyAlignment="1">
      <alignment wrapText="1"/>
    </xf>
    <xf numFmtId="8" fontId="18" fillId="0" borderId="1" xfId="0" applyNumberFormat="1" applyFont="1" applyBorder="1"/>
    <xf numFmtId="0" fontId="12" fillId="2" borderId="1" xfId="0" applyFont="1" applyFill="1" applyBorder="1" applyAlignment="1">
      <alignment horizontal="left"/>
    </xf>
    <xf numFmtId="0" fontId="12" fillId="0" borderId="1" xfId="0" applyFont="1" applyBorder="1" applyAlignment="1">
      <alignment horizontal="right"/>
    </xf>
    <xf numFmtId="0" fontId="14" fillId="2" borderId="0" xfId="0" applyFont="1" applyFill="1"/>
    <xf numFmtId="0" fontId="12" fillId="0" borderId="1" xfId="0" applyFont="1" applyBorder="1" applyAlignment="1">
      <alignment horizontal="left" wrapText="1"/>
    </xf>
    <xf numFmtId="0" fontId="8" fillId="2" borderId="0" xfId="0" applyFont="1" applyFill="1"/>
    <xf numFmtId="0" fontId="8" fillId="2" borderId="0" xfId="0" applyFont="1" applyFill="1" applyAlignment="1">
      <alignment wrapText="1"/>
    </xf>
    <xf numFmtId="0" fontId="8" fillId="2" borderId="0" xfId="0" applyFont="1" applyFill="1" applyAlignment="1">
      <alignment horizontal="center"/>
    </xf>
    <xf numFmtId="0" fontId="7" fillId="2" borderId="0" xfId="0" applyFont="1" applyFill="1" applyAlignment="1">
      <alignment horizontal="center"/>
    </xf>
    <xf numFmtId="0" fontId="7" fillId="2" borderId="0" xfId="0" applyFont="1" applyFill="1" applyAlignment="1">
      <alignment horizontal="left"/>
    </xf>
    <xf numFmtId="0" fontId="7" fillId="2" borderId="0" xfId="0" applyFont="1" applyFill="1" applyAlignment="1">
      <alignment horizontal="center" wrapText="1"/>
    </xf>
    <xf numFmtId="0" fontId="19" fillId="3" borderId="1" xfId="0" applyFont="1" applyFill="1" applyBorder="1" applyAlignment="1">
      <alignment horizontal="center" vertical="center" wrapText="1"/>
    </xf>
    <xf numFmtId="0" fontId="19" fillId="2" borderId="0" xfId="0" applyFont="1" applyFill="1" applyAlignment="1">
      <alignment horizontal="center" vertical="center" wrapText="1"/>
    </xf>
    <xf numFmtId="8" fontId="12" fillId="2" borderId="0" xfId="0" applyNumberFormat="1" applyFont="1" applyFill="1"/>
    <xf numFmtId="8" fontId="14" fillId="2" borderId="1" xfId="0" applyNumberFormat="1" applyFont="1" applyFill="1" applyBorder="1"/>
    <xf numFmtId="0" fontId="5" fillId="2" borderId="1" xfId="0" applyFont="1" applyFill="1" applyBorder="1"/>
    <xf numFmtId="0" fontId="5" fillId="2" borderId="1" xfId="0" applyFont="1" applyFill="1" applyBorder="1" applyAlignment="1">
      <alignment wrapText="1"/>
    </xf>
    <xf numFmtId="8" fontId="5" fillId="2" borderId="1" xfId="0" applyNumberFormat="1" applyFont="1" applyFill="1" applyBorder="1"/>
    <xf numFmtId="0" fontId="5" fillId="2" borderId="0" xfId="0" applyFont="1" applyFill="1" applyAlignment="1">
      <alignment horizontal="center" vertical="center"/>
    </xf>
    <xf numFmtId="0" fontId="5" fillId="2" borderId="0" xfId="0" applyFont="1" applyFill="1" applyAlignment="1">
      <alignment wrapText="1"/>
    </xf>
    <xf numFmtId="0" fontId="5" fillId="2" borderId="0" xfId="0" applyFont="1" applyFill="1" applyAlignment="1">
      <alignment horizontal="center" vertical="center" wrapText="1"/>
    </xf>
    <xf numFmtId="0" fontId="20" fillId="2" borderId="0" xfId="0" applyFont="1" applyFill="1"/>
    <xf numFmtId="0" fontId="2" fillId="2" borderId="0" xfId="0" applyFont="1" applyFill="1" applyAlignment="1">
      <alignment horizontal="center"/>
    </xf>
    <xf numFmtId="0" fontId="2" fillId="2" borderId="0" xfId="0" applyFont="1" applyFill="1" applyAlignment="1">
      <alignment horizontal="center" wrapText="1"/>
    </xf>
    <xf numFmtId="0" fontId="21" fillId="2" borderId="0" xfId="0" applyFont="1" applyFill="1"/>
    <xf numFmtId="0" fontId="21" fillId="2" borderId="0" xfId="0" applyFont="1" applyFill="1" applyAlignment="1">
      <alignment wrapText="1"/>
    </xf>
    <xf numFmtId="0" fontId="14" fillId="2" borderId="1" xfId="0" applyFont="1" applyFill="1" applyBorder="1" applyAlignment="1">
      <alignment horizontal="right"/>
    </xf>
    <xf numFmtId="0" fontId="0" fillId="2" borderId="1" xfId="0" applyFill="1" applyBorder="1" applyAlignment="1">
      <alignment horizontal="center"/>
    </xf>
    <xf numFmtId="0" fontId="0" fillId="0" borderId="1" xfId="0" applyBorder="1" applyAlignment="1">
      <alignment horizontal="center"/>
    </xf>
    <xf numFmtId="0" fontId="0" fillId="0" borderId="1" xfId="0" applyBorder="1"/>
    <xf numFmtId="0" fontId="22" fillId="0" borderId="1" xfId="0" applyFont="1" applyBorder="1" applyAlignment="1">
      <alignment horizontal="center" vertical="center" textRotation="255"/>
    </xf>
    <xf numFmtId="0" fontId="13" fillId="0" borderId="1" xfId="0" applyFont="1" applyBorder="1" applyAlignment="1">
      <alignment wrapText="1"/>
    </xf>
    <xf numFmtId="0" fontId="5" fillId="0" borderId="1" xfId="0" applyFont="1" applyBorder="1"/>
    <xf numFmtId="0" fontId="4" fillId="2" borderId="0" xfId="0" applyFont="1" applyFill="1" applyAlignment="1">
      <alignment wrapText="1"/>
    </xf>
    <xf numFmtId="8" fontId="23" fillId="0" borderId="1" xfId="0" applyNumberFormat="1" applyFont="1" applyBorder="1"/>
    <xf numFmtId="0" fontId="13" fillId="0" borderId="1" xfId="0" applyFont="1" applyBorder="1"/>
    <xf numFmtId="8" fontId="13" fillId="0" borderId="1" xfId="0" applyNumberFormat="1" applyFont="1" applyBorder="1"/>
    <xf numFmtId="0" fontId="24" fillId="2" borderId="1" xfId="0" applyFont="1" applyFill="1" applyBorder="1" applyAlignment="1">
      <alignment wrapText="1"/>
    </xf>
    <xf numFmtId="0" fontId="13" fillId="2" borderId="1" xfId="0" applyFont="1" applyFill="1" applyBorder="1" applyAlignment="1">
      <alignment horizontal="right" wrapText="1"/>
    </xf>
    <xf numFmtId="0" fontId="24" fillId="2" borderId="1" xfId="0" applyFont="1" applyFill="1" applyBorder="1"/>
    <xf numFmtId="0" fontId="24" fillId="0" borderId="1" xfId="0" applyFont="1" applyBorder="1" applyAlignment="1">
      <alignment wrapText="1"/>
    </xf>
    <xf numFmtId="8" fontId="25" fillId="0" borderId="1" xfId="0" applyNumberFormat="1" applyFont="1" applyBorder="1"/>
    <xf numFmtId="0" fontId="24" fillId="2" borderId="0" xfId="0" applyFont="1" applyFill="1"/>
    <xf numFmtId="0" fontId="3" fillId="2" borderId="0" xfId="0" applyFont="1" applyFill="1" applyAlignment="1">
      <alignment vertical="center"/>
    </xf>
    <xf numFmtId="0" fontId="6" fillId="0" borderId="1" xfId="0" applyFont="1" applyBorder="1"/>
    <xf numFmtId="0" fontId="6" fillId="2" borderId="1" xfId="0" applyFont="1" applyFill="1" applyBorder="1"/>
    <xf numFmtId="0" fontId="6" fillId="2" borderId="1" xfId="0" applyFont="1" applyFill="1" applyBorder="1" applyAlignment="1">
      <alignment wrapText="1"/>
    </xf>
    <xf numFmtId="0" fontId="6" fillId="2" borderId="1" xfId="0" applyFont="1" applyFill="1" applyBorder="1" applyAlignment="1">
      <alignment horizontal="right"/>
    </xf>
    <xf numFmtId="8" fontId="6" fillId="2" borderId="1" xfId="0" applyNumberFormat="1" applyFont="1" applyFill="1" applyBorder="1"/>
    <xf numFmtId="0" fontId="6" fillId="2" borderId="0" xfId="0" applyFont="1" applyFill="1"/>
    <xf numFmtId="0" fontId="23" fillId="2" borderId="1" xfId="0" applyFont="1" applyFill="1" applyBorder="1" applyAlignment="1">
      <alignment wrapText="1"/>
    </xf>
    <xf numFmtId="0" fontId="6" fillId="2" borderId="1" xfId="0" applyFont="1" applyFill="1" applyBorder="1" applyAlignment="1">
      <alignment horizontal="right" wrapText="1"/>
    </xf>
    <xf numFmtId="0" fontId="23" fillId="2" borderId="1" xfId="0" applyFont="1" applyFill="1" applyBorder="1"/>
    <xf numFmtId="8" fontId="23" fillId="2" borderId="1" xfId="0" applyNumberFormat="1" applyFont="1" applyFill="1" applyBorder="1"/>
    <xf numFmtId="0" fontId="23" fillId="2" borderId="0" xfId="0" applyFont="1" applyFill="1"/>
    <xf numFmtId="0" fontId="26" fillId="2" borderId="1" xfId="0" applyFont="1" applyFill="1" applyBorder="1" applyAlignment="1">
      <alignment horizontal="right"/>
    </xf>
    <xf numFmtId="8" fontId="26" fillId="2" borderId="1" xfId="0" applyNumberFormat="1" applyFont="1" applyFill="1" applyBorder="1"/>
    <xf numFmtId="0" fontId="23" fillId="0" borderId="1" xfId="0" applyFont="1" applyBorder="1" applyAlignment="1">
      <alignment wrapText="1"/>
    </xf>
    <xf numFmtId="8" fontId="6" fillId="0" borderId="1" xfId="0" applyNumberFormat="1" applyFont="1" applyBorder="1"/>
    <xf numFmtId="0" fontId="6" fillId="0" borderId="1" xfId="0" applyFont="1" applyBorder="1" applyAlignment="1">
      <alignment wrapText="1"/>
    </xf>
    <xf numFmtId="0" fontId="26" fillId="2" borderId="1" xfId="0" applyFont="1" applyFill="1" applyBorder="1"/>
    <xf numFmtId="0" fontId="26" fillId="0" borderId="1" xfId="0" applyFont="1" applyBorder="1" applyAlignment="1">
      <alignment wrapText="1"/>
    </xf>
    <xf numFmtId="0" fontId="26" fillId="2" borderId="1" xfId="0" applyFont="1" applyFill="1" applyBorder="1" applyAlignment="1">
      <alignment wrapText="1"/>
    </xf>
    <xf numFmtId="0" fontId="26" fillId="2" borderId="0" xfId="0" applyFont="1" applyFill="1"/>
    <xf numFmtId="0" fontId="6" fillId="2" borderId="0" xfId="0" applyFont="1" applyFill="1" applyAlignment="1">
      <alignment horizontal="center" vertical="center"/>
    </xf>
    <xf numFmtId="0" fontId="6" fillId="2" borderId="0" xfId="0" applyFont="1" applyFill="1" applyAlignment="1">
      <alignment wrapText="1"/>
    </xf>
    <xf numFmtId="0" fontId="6" fillId="2" borderId="0" xfId="0" applyFont="1" applyFill="1" applyAlignment="1">
      <alignment horizontal="center" vertical="center" wrapText="1"/>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26" fillId="2" borderId="0" xfId="0" applyFont="1" applyFill="1" applyAlignment="1">
      <alignment wrapText="1"/>
    </xf>
    <xf numFmtId="0" fontId="26" fillId="2" borderId="0" xfId="0" applyFont="1" applyFill="1" applyAlignment="1">
      <alignment horizontal="center" wrapText="1"/>
    </xf>
    <xf numFmtId="0" fontId="26" fillId="2" borderId="0" xfId="0" applyFont="1" applyFill="1" applyAlignment="1">
      <alignment horizontal="center"/>
    </xf>
    <xf numFmtId="0" fontId="27" fillId="2" borderId="1" xfId="0" applyFont="1" applyFill="1" applyBorder="1" applyAlignment="1">
      <alignment wrapText="1"/>
    </xf>
    <xf numFmtId="0" fontId="27" fillId="2" borderId="0" xfId="0" applyFont="1" applyFill="1"/>
    <xf numFmtId="44" fontId="6" fillId="0" borderId="1" xfId="21" applyFont="1" applyBorder="1"/>
    <xf numFmtId="0" fontId="12" fillId="5" borderId="1" xfId="0" applyFont="1" applyFill="1" applyBorder="1" applyAlignment="1">
      <alignment wrapText="1"/>
    </xf>
    <xf numFmtId="0" fontId="12" fillId="5" borderId="1" xfId="0" applyFont="1" applyFill="1" applyBorder="1" applyAlignment="1">
      <alignment horizontal="right"/>
    </xf>
    <xf numFmtId="0" fontId="29" fillId="2" borderId="0" xfId="0" applyFont="1" applyFill="1"/>
    <xf numFmtId="0" fontId="27" fillId="5" borderId="0" xfId="0" applyFont="1" applyFill="1"/>
    <xf numFmtId="0" fontId="30" fillId="2" borderId="0" xfId="0" applyFont="1" applyFill="1"/>
    <xf numFmtId="43" fontId="6" fillId="0" borderId="1" xfId="22" applyFont="1" applyBorder="1" applyAlignment="1">
      <alignment wrapText="1"/>
    </xf>
    <xf numFmtId="43" fontId="6" fillId="0" borderId="1" xfId="22" applyFont="1" applyBorder="1"/>
    <xf numFmtId="43" fontId="6" fillId="0" borderId="1" xfId="22" applyFont="1" applyFill="1" applyBorder="1"/>
    <xf numFmtId="0" fontId="27" fillId="0" borderId="1" xfId="0" applyFont="1" applyBorder="1"/>
    <xf numFmtId="0" fontId="27" fillId="2" borderId="1" xfId="0" applyFont="1" applyFill="1" applyBorder="1"/>
    <xf numFmtId="8" fontId="27" fillId="0" borderId="1" xfId="0" applyNumberFormat="1" applyFont="1" applyBorder="1"/>
    <xf numFmtId="0" fontId="29" fillId="0" borderId="1" xfId="0" applyFont="1" applyBorder="1"/>
    <xf numFmtId="8" fontId="6" fillId="0" borderId="0" xfId="0" applyNumberFormat="1" applyFont="1"/>
    <xf numFmtId="43" fontId="31" fillId="0" borderId="1" xfId="22" applyFont="1" applyBorder="1"/>
    <xf numFmtId="0" fontId="6" fillId="3" borderId="1" xfId="0" applyFont="1" applyFill="1" applyBorder="1"/>
    <xf numFmtId="0" fontId="12" fillId="3" borderId="1" xfId="0" applyFont="1" applyFill="1" applyBorder="1" applyAlignment="1">
      <alignment wrapText="1"/>
    </xf>
    <xf numFmtId="0" fontId="23" fillId="3" borderId="1" xfId="0" applyFont="1" applyFill="1" applyBorder="1"/>
    <xf numFmtId="0" fontId="23" fillId="3" borderId="1" xfId="0" applyFont="1" applyFill="1" applyBorder="1" applyAlignment="1">
      <alignment wrapText="1"/>
    </xf>
    <xf numFmtId="43" fontId="6" fillId="3" borderId="1" xfId="22" applyFont="1" applyFill="1" applyBorder="1"/>
    <xf numFmtId="0" fontId="23" fillId="0" borderId="1" xfId="0" applyFont="1" applyBorder="1"/>
    <xf numFmtId="0" fontId="30" fillId="0" borderId="0" xfId="0" applyFont="1"/>
    <xf numFmtId="43" fontId="6" fillId="3" borderId="1" xfId="22" applyFont="1" applyFill="1" applyBorder="1" applyAlignment="1">
      <alignment wrapText="1"/>
    </xf>
    <xf numFmtId="43" fontId="31" fillId="3" borderId="1" xfId="22" applyFont="1" applyFill="1" applyBorder="1"/>
    <xf numFmtId="43" fontId="6" fillId="0" borderId="1" xfId="22" applyFont="1" applyFill="1" applyBorder="1" applyAlignment="1">
      <alignment wrapText="1"/>
    </xf>
    <xf numFmtId="0" fontId="6" fillId="0" borderId="0" xfId="0" applyFont="1"/>
    <xf numFmtId="0" fontId="6" fillId="6" borderId="1" xfId="0" applyFont="1" applyFill="1" applyBorder="1"/>
    <xf numFmtId="0" fontId="12" fillId="6" borderId="1" xfId="0" applyFont="1" applyFill="1" applyBorder="1" applyAlignment="1">
      <alignment wrapText="1"/>
    </xf>
    <xf numFmtId="0" fontId="23" fillId="6" borderId="1" xfId="0" applyFont="1" applyFill="1" applyBorder="1"/>
    <xf numFmtId="0" fontId="23" fillId="6" borderId="1" xfId="0" applyFont="1" applyFill="1" applyBorder="1" applyAlignment="1">
      <alignment wrapText="1"/>
    </xf>
    <xf numFmtId="43" fontId="6" fillId="6" borderId="1" xfId="22" applyFont="1" applyFill="1" applyBorder="1"/>
    <xf numFmtId="43" fontId="6" fillId="6" borderId="1" xfId="22" applyFont="1" applyFill="1" applyBorder="1" applyAlignment="1">
      <alignment wrapText="1"/>
    </xf>
    <xf numFmtId="0" fontId="0" fillId="0" borderId="3" xfId="0" applyBorder="1"/>
    <xf numFmtId="8" fontId="6" fillId="2" borderId="0" xfId="0" applyNumberFormat="1" applyFont="1" applyFill="1"/>
    <xf numFmtId="0" fontId="6" fillId="2" borderId="0" xfId="23" applyNumberFormat="1" applyFont="1" applyFill="1"/>
    <xf numFmtId="8" fontId="6" fillId="2" borderId="1" xfId="0" applyNumberFormat="1" applyFont="1" applyFill="1" applyBorder="1" applyAlignment="1">
      <alignment wrapText="1"/>
    </xf>
    <xf numFmtId="0" fontId="15" fillId="0" borderId="0" xfId="24" applyFont="1"/>
    <xf numFmtId="0" fontId="15" fillId="0" borderId="0" xfId="24" applyFont="1" applyAlignment="1">
      <alignment wrapText="1"/>
    </xf>
    <xf numFmtId="49" fontId="15" fillId="0" borderId="0" xfId="24" applyNumberFormat="1" applyFont="1" applyAlignment="1">
      <alignment horizontal="right"/>
    </xf>
    <xf numFmtId="43" fontId="15" fillId="0" borderId="0" xfId="25" applyFont="1"/>
    <xf numFmtId="0" fontId="33" fillId="0" borderId="0" xfId="24" applyFont="1"/>
    <xf numFmtId="0" fontId="33" fillId="0" borderId="0" xfId="24" applyFont="1" applyAlignment="1">
      <alignment wrapText="1"/>
    </xf>
    <xf numFmtId="49" fontId="33" fillId="0" borderId="0" xfId="24" applyNumberFormat="1" applyFont="1" applyAlignment="1">
      <alignment horizontal="right"/>
    </xf>
    <xf numFmtId="43" fontId="33" fillId="0" borderId="0" xfId="25" applyFont="1"/>
    <xf numFmtId="0" fontId="33" fillId="0" borderId="1" xfId="24" applyFont="1" applyBorder="1" applyAlignment="1">
      <alignment horizontal="center" vertical="center"/>
    </xf>
    <xf numFmtId="0" fontId="33" fillId="0" borderId="1" xfId="24" applyFont="1" applyBorder="1" applyAlignment="1">
      <alignment horizontal="center" vertical="center" wrapText="1"/>
    </xf>
    <xf numFmtId="49" fontId="33" fillId="0" borderId="1" xfId="24" applyNumberFormat="1" applyFont="1" applyBorder="1" applyAlignment="1">
      <alignment horizontal="center" vertical="center"/>
    </xf>
    <xf numFmtId="43" fontId="33" fillId="0" borderId="1" xfId="25" applyFont="1" applyBorder="1" applyAlignment="1">
      <alignment horizontal="center" vertical="center" wrapText="1"/>
    </xf>
    <xf numFmtId="0" fontId="15" fillId="0" borderId="1" xfId="24" applyFont="1" applyBorder="1" applyAlignment="1">
      <alignment horizontal="center" vertical="center"/>
    </xf>
    <xf numFmtId="0" fontId="15" fillId="0" borderId="1" xfId="24" applyFont="1" applyBorder="1" applyAlignment="1">
      <alignment horizontal="center" vertical="center" wrapText="1"/>
    </xf>
    <xf numFmtId="0" fontId="15" fillId="0" borderId="0" xfId="24" applyFont="1" applyAlignment="1">
      <alignment horizontal="right"/>
    </xf>
    <xf numFmtId="49" fontId="16" fillId="2" borderId="1" xfId="24" applyNumberFormat="1" applyFont="1" applyFill="1" applyBorder="1" applyAlignment="1">
      <alignment horizontal="center" vertical="center"/>
    </xf>
    <xf numFmtId="44" fontId="16" fillId="2" borderId="1" xfId="26" applyFont="1" applyFill="1" applyBorder="1" applyAlignment="1">
      <alignment horizontal="center" vertical="center" wrapText="1"/>
    </xf>
    <xf numFmtId="0" fontId="15" fillId="0" borderId="2" xfId="24" applyFont="1" applyBorder="1" applyAlignment="1">
      <alignment horizontal="center" vertical="center"/>
    </xf>
    <xf numFmtId="44" fontId="16" fillId="2" borderId="2" xfId="26" applyFont="1" applyFill="1" applyBorder="1" applyAlignment="1">
      <alignment horizontal="center" vertical="center" wrapText="1"/>
    </xf>
    <xf numFmtId="0" fontId="15" fillId="0" borderId="4" xfId="24" applyFont="1" applyBorder="1" applyAlignment="1">
      <alignment horizontal="center" vertical="center" wrapText="1"/>
    </xf>
    <xf numFmtId="49" fontId="16" fillId="2" borderId="4" xfId="24" applyNumberFormat="1" applyFont="1" applyFill="1" applyBorder="1" applyAlignment="1">
      <alignment horizontal="center" vertical="center"/>
    </xf>
    <xf numFmtId="0" fontId="15" fillId="0" borderId="4" xfId="24" applyFont="1" applyBorder="1" applyAlignment="1">
      <alignment horizontal="center" vertical="center"/>
    </xf>
    <xf numFmtId="44" fontId="16" fillId="2" borderId="4" xfId="26" applyFont="1" applyFill="1" applyBorder="1" applyAlignment="1">
      <alignment horizontal="center" vertical="center" wrapText="1"/>
    </xf>
    <xf numFmtId="0" fontId="35" fillId="0" borderId="1" xfId="24" applyFont="1" applyBorder="1" applyAlignment="1">
      <alignment horizontal="center" vertical="center" wrapText="1"/>
    </xf>
    <xf numFmtId="0" fontId="35" fillId="0" borderId="4" xfId="24" applyFont="1" applyBorder="1" applyAlignment="1">
      <alignment horizontal="center" vertical="center" wrapText="1"/>
    </xf>
    <xf numFmtId="0" fontId="35" fillId="0" borderId="0" xfId="24" applyFont="1" applyAlignment="1">
      <alignment horizontal="center" vertical="center" wrapText="1"/>
    </xf>
    <xf numFmtId="0" fontId="3" fillId="2" borderId="0" xfId="0" applyFont="1" applyFill="1" applyAlignment="1">
      <alignment horizontal="center" vertical="center"/>
    </xf>
    <xf numFmtId="0" fontId="9" fillId="2" borderId="0" xfId="0" applyFont="1" applyFill="1" applyAlignment="1">
      <alignment horizontal="center"/>
    </xf>
    <xf numFmtId="0" fontId="3" fillId="2" borderId="0" xfId="0" applyFont="1" applyFill="1" applyAlignment="1">
      <alignment horizontal="center"/>
    </xf>
    <xf numFmtId="0" fontId="20"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2" fillId="0" borderId="1" xfId="0" applyFont="1" applyBorder="1" applyAlignment="1">
      <alignment horizontal="center" vertical="center" textRotation="255"/>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2" fillId="0" borderId="0" xfId="24" applyFont="1" applyAlignment="1">
      <alignment horizontal="center"/>
    </xf>
  </cellXfs>
  <cellStyles count="28">
    <cellStyle name="Millares" xfId="22" builtinId="3"/>
    <cellStyle name="Millares 2" xfId="1" xr:uid="{00000000-0005-0000-0000-000001000000}"/>
    <cellStyle name="Millares 2 2" xfId="2" xr:uid="{00000000-0005-0000-0000-000002000000}"/>
    <cellStyle name="Millares 3" xfId="25" xr:uid="{00000000-0005-0000-0000-000003000000}"/>
    <cellStyle name="Moneda" xfId="21" builtinId="4"/>
    <cellStyle name="Moneda 2" xfId="3" xr:uid="{00000000-0005-0000-0000-000005000000}"/>
    <cellStyle name="Moneda 2 2" xfId="4" xr:uid="{00000000-0005-0000-0000-000006000000}"/>
    <cellStyle name="Moneda 2 3" xfId="5" xr:uid="{00000000-0005-0000-0000-000007000000}"/>
    <cellStyle name="Moneda 3" xfId="6" xr:uid="{00000000-0005-0000-0000-000008000000}"/>
    <cellStyle name="Moneda 4" xfId="26" xr:uid="{00000000-0005-0000-0000-000009000000}"/>
    <cellStyle name="Normal" xfId="0" builtinId="0"/>
    <cellStyle name="Normal 2" xfId="7" xr:uid="{00000000-0005-0000-0000-00000B000000}"/>
    <cellStyle name="Normal 2 2" xfId="8" xr:uid="{00000000-0005-0000-0000-00000C000000}"/>
    <cellStyle name="Normal 2 2 2" xfId="9" xr:uid="{00000000-0005-0000-0000-00000D000000}"/>
    <cellStyle name="Normal 2 2_CUENTA ABRIL-2012 ANTERIOR" xfId="10" xr:uid="{00000000-0005-0000-0000-00000E000000}"/>
    <cellStyle name="Normal 3" xfId="11" xr:uid="{00000000-0005-0000-0000-00000F000000}"/>
    <cellStyle name="Normal 4" xfId="19" xr:uid="{00000000-0005-0000-0000-000010000000}"/>
    <cellStyle name="Normal 5" xfId="27" xr:uid="{00000000-0005-0000-0000-000011000000}"/>
    <cellStyle name="Normal 6" xfId="12" xr:uid="{00000000-0005-0000-0000-000012000000}"/>
    <cellStyle name="Normal 7" xfId="24" xr:uid="{00000000-0005-0000-0000-000013000000}"/>
    <cellStyle name="pedro" xfId="13" xr:uid="{00000000-0005-0000-0000-000014000000}"/>
    <cellStyle name="Porcentaje" xfId="23" builtinId="5"/>
    <cellStyle name="Porcentaje 2" xfId="14" xr:uid="{00000000-0005-0000-0000-000016000000}"/>
    <cellStyle name="Porcentaje 2 2" xfId="20" xr:uid="{00000000-0005-0000-0000-000017000000}"/>
    <cellStyle name="Porcentaje 3" xfId="15" xr:uid="{00000000-0005-0000-0000-000018000000}"/>
    <cellStyle name="Porcentual 2" xfId="16" xr:uid="{00000000-0005-0000-0000-000019000000}"/>
    <cellStyle name="Porcentual 2 2" xfId="17" xr:uid="{00000000-0005-0000-0000-00001A000000}"/>
    <cellStyle name="Porcentual 3" xfId="18"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353425" y="588168"/>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438150</xdr:colOff>
      <xdr:row>3</xdr:row>
      <xdr:rowOff>114300</xdr:rowOff>
    </xdr:to>
    <xdr:pic>
      <xdr:nvPicPr>
        <xdr:cNvPr id="4" name="2 Imagen" descr="C:\Users\TESORERIA2\Documents\Nueva carpeta\aa\Sin título.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23875"/>
          <a:ext cx="7620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6" name="5 Imagen" descr="C:\Users\TESORERIA2\Pictures\LOGOTIPO AGUA BLANCA GLOBOS.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72650" y="76200"/>
          <a:ext cx="704850" cy="7334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724900"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-09</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193301</xdr:colOff>
      <xdr:row>1</xdr:row>
      <xdr:rowOff>38100</xdr:rowOff>
    </xdr:from>
    <xdr:to>
      <xdr:col>1</xdr:col>
      <xdr:colOff>303679</xdr:colOff>
      <xdr:row>4</xdr:row>
      <xdr:rowOff>69476</xdr:rowOff>
    </xdr:to>
    <xdr:pic>
      <xdr:nvPicPr>
        <xdr:cNvPr id="3" name="2 Imagen" descr="C:\Users\TESORERIA2\Documents\Nueva carpeta\aa\Sin títul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01" y="200025"/>
          <a:ext cx="758078" cy="53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224118</xdr:colOff>
      <xdr:row>0</xdr:row>
      <xdr:rowOff>64994</xdr:rowOff>
    </xdr:from>
    <xdr:to>
      <xdr:col>8</xdr:col>
      <xdr:colOff>993961</xdr:colOff>
      <xdr:row>5</xdr:row>
      <xdr:rowOff>78440</xdr:rowOff>
    </xdr:to>
    <xdr:pic>
      <xdr:nvPicPr>
        <xdr:cNvPr id="4" name="3 Imagen" descr="C:\Users\TESORERIA2\Pictures\LOGOTIPO AGUA BLANCA GLOBOS.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6318" y="64994"/>
          <a:ext cx="769843" cy="88022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8724900"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-09</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193301</xdr:colOff>
      <xdr:row>1</xdr:row>
      <xdr:rowOff>38100</xdr:rowOff>
    </xdr:from>
    <xdr:to>
      <xdr:col>1</xdr:col>
      <xdr:colOff>303679</xdr:colOff>
      <xdr:row>4</xdr:row>
      <xdr:rowOff>69476</xdr:rowOff>
    </xdr:to>
    <xdr:pic>
      <xdr:nvPicPr>
        <xdr:cNvPr id="3" name="2 Imagen" descr="C:\Users\TESORERIA2\Documents\Nueva carpeta\aa\Sin título.jp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01" y="200025"/>
          <a:ext cx="758078" cy="53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224118</xdr:colOff>
      <xdr:row>0</xdr:row>
      <xdr:rowOff>64994</xdr:rowOff>
    </xdr:from>
    <xdr:to>
      <xdr:col>8</xdr:col>
      <xdr:colOff>993961</xdr:colOff>
      <xdr:row>5</xdr:row>
      <xdr:rowOff>78440</xdr:rowOff>
    </xdr:to>
    <xdr:pic>
      <xdr:nvPicPr>
        <xdr:cNvPr id="4" name="3 Imagen" descr="C:\Users\TESORERIA2\Pictures\LOGOTIPO AGUA BLANCA GLOBOS.jpg">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6318" y="64994"/>
          <a:ext cx="769843" cy="88022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8724900"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348503</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58078"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76200"/>
          <a:ext cx="704850" cy="73342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8724900"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348503</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58078"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76200"/>
          <a:ext cx="704850" cy="73342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8724900"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348503</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58078"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76200"/>
          <a:ext cx="704850" cy="7334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514350</xdr:colOff>
      <xdr:row>0</xdr:row>
      <xdr:rowOff>66675</xdr:rowOff>
    </xdr:from>
    <xdr:to>
      <xdr:col>7</xdr:col>
      <xdr:colOff>428625</xdr:colOff>
      <xdr:row>6</xdr:row>
      <xdr:rowOff>38100</xdr:rowOff>
    </xdr:to>
    <xdr:pic>
      <xdr:nvPicPr>
        <xdr:cNvPr id="2" name="2 Imagen" descr="C:\Users\TESORERIA2\Pictures\LOGOTIPO AGUA BLANCA DE ARMAS.jpg">
          <a:extLst>
            <a:ext uri="{FF2B5EF4-FFF2-40B4-BE49-F238E27FC236}">
              <a16:creationId xmlns:a16="http://schemas.microsoft.com/office/drawing/2014/main" id="{A6DC3C2A-DFFC-4BED-AC79-CE64FBBAFB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66675"/>
          <a:ext cx="714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3</xdr:col>
      <xdr:colOff>381000</xdr:colOff>
      <xdr:row>7</xdr:row>
      <xdr:rowOff>52010</xdr:rowOff>
    </xdr:to>
    <xdr:pic>
      <xdr:nvPicPr>
        <xdr:cNvPr id="3" name="Imagen 2">
          <a:extLst>
            <a:ext uri="{FF2B5EF4-FFF2-40B4-BE49-F238E27FC236}">
              <a16:creationId xmlns:a16="http://schemas.microsoft.com/office/drawing/2014/main" id="{33E30275-32A8-483D-AE67-D5AB13B0BA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47625"/>
          <a:ext cx="2438400" cy="8902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8429625" y="102393"/>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438150</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620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76200"/>
          <a:ext cx="704850" cy="733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8429625" y="102393"/>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438150</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620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76200"/>
          <a:ext cx="704850" cy="7334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1076325</xdr:colOff>
      <xdr:row>0</xdr:row>
      <xdr:rowOff>111918</xdr:rowOff>
    </xdr:from>
    <xdr:to>
      <xdr:col>8</xdr:col>
      <xdr:colOff>127000</xdr:colOff>
      <xdr:row>2</xdr:row>
      <xdr:rowOff>24606</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8591550" y="111918"/>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200025</xdr:colOff>
      <xdr:row>0</xdr:row>
      <xdr:rowOff>66675</xdr:rowOff>
    </xdr:from>
    <xdr:to>
      <xdr:col>1</xdr:col>
      <xdr:colOff>409575</xdr:colOff>
      <xdr:row>4</xdr:row>
      <xdr:rowOff>19050</xdr:rowOff>
    </xdr:to>
    <xdr:pic>
      <xdr:nvPicPr>
        <xdr:cNvPr id="3" name="2 Imagen" descr="C:\Users\TESORERIA2\Documents\Nueva carpeta\aa\Sin título.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675"/>
          <a:ext cx="7715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438149</xdr:colOff>
      <xdr:row>0</xdr:row>
      <xdr:rowOff>85725</xdr:rowOff>
    </xdr:from>
    <xdr:to>
      <xdr:col>8</xdr:col>
      <xdr:colOff>1152524</xdr:colOff>
      <xdr:row>4</xdr:row>
      <xdr:rowOff>85725</xdr:rowOff>
    </xdr:to>
    <xdr:pic>
      <xdr:nvPicPr>
        <xdr:cNvPr id="4" name="3 Imagen" descr="C:\Users\TESORERIA2\Pictures\LOGOTIPO AGUA BLANCA GLOBOS.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4099" y="85725"/>
          <a:ext cx="714375"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57150</xdr:colOff>
      <xdr:row>0</xdr:row>
      <xdr:rowOff>45243</xdr:rowOff>
    </xdr:from>
    <xdr:to>
      <xdr:col>8</xdr:col>
      <xdr:colOff>269875</xdr:colOff>
      <xdr:row>1</xdr:row>
      <xdr:rowOff>157956</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8734425" y="531018"/>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314325</xdr:colOff>
      <xdr:row>0</xdr:row>
      <xdr:rowOff>47625</xdr:rowOff>
    </xdr:from>
    <xdr:to>
      <xdr:col>1</xdr:col>
      <xdr:colOff>514350</xdr:colOff>
      <xdr:row>4</xdr:row>
      <xdr:rowOff>0</xdr:rowOff>
    </xdr:to>
    <xdr:pic>
      <xdr:nvPicPr>
        <xdr:cNvPr id="3" name="2 Imagen" descr="C:\Users\TESORERIA2\Documents\Nueva carpeta\aa\Sin títul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33400"/>
          <a:ext cx="7620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523875</xdr:colOff>
      <xdr:row>0</xdr:row>
      <xdr:rowOff>47625</xdr:rowOff>
    </xdr:from>
    <xdr:to>
      <xdr:col>8</xdr:col>
      <xdr:colOff>1257299</xdr:colOff>
      <xdr:row>4</xdr:row>
      <xdr:rowOff>38101</xdr:rowOff>
    </xdr:to>
    <xdr:pic>
      <xdr:nvPicPr>
        <xdr:cNvPr id="4" name="3 Imagen" descr="C:\Users\TESORERIA2\Pictures\LOGOTIPO AGUA BLANCA GLOBOS.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29825" y="47625"/>
          <a:ext cx="733424" cy="62865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8429625" y="102393"/>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438150</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620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76200"/>
          <a:ext cx="704850" cy="7334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8486775" y="102393"/>
          <a:ext cx="1041400"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438150</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620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00" y="76200"/>
          <a:ext cx="704850" cy="7334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8486775"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-10</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238125</xdr:colOff>
      <xdr:row>0</xdr:row>
      <xdr:rowOff>38100</xdr:rowOff>
    </xdr:from>
    <xdr:to>
      <xdr:col>1</xdr:col>
      <xdr:colOff>438150</xdr:colOff>
      <xdr:row>3</xdr:row>
      <xdr:rowOff>114300</xdr:rowOff>
    </xdr:to>
    <xdr:pic>
      <xdr:nvPicPr>
        <xdr:cNvPr id="3" name="2 Imagen" descr="C:\Users\TESORERIA2\Documents\Nueva carpeta\aa\Sin título.jp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7620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76200</xdr:rowOff>
    </xdr:from>
    <xdr:to>
      <xdr:col>8</xdr:col>
      <xdr:colOff>971550</xdr:colOff>
      <xdr:row>4</xdr:row>
      <xdr:rowOff>142875</xdr:rowOff>
    </xdr:to>
    <xdr:pic>
      <xdr:nvPicPr>
        <xdr:cNvPr id="4" name="3 Imagen" descr="C:\Users\TESORERIA2\Pictures\LOGOTIPO AGUA BLANCA GLOBOS.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10775" y="76200"/>
          <a:ext cx="704850" cy="7334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838200</xdr:colOff>
      <xdr:row>0</xdr:row>
      <xdr:rowOff>102393</xdr:rowOff>
    </xdr:from>
    <xdr:to>
      <xdr:col>7</xdr:col>
      <xdr:colOff>717550</xdr:colOff>
      <xdr:row>2</xdr:row>
      <xdr:rowOff>15081</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8743950" y="102393"/>
          <a:ext cx="1146175" cy="274638"/>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lang="es-MX" sz="1600" b="1">
            <a:ln w="3175">
              <a:noFill/>
            </a:ln>
            <a:latin typeface="Arial Narrow" pitchFamily="34" charset="0"/>
          </a:endParaRPr>
        </a:p>
        <a:p>
          <a:pPr algn="ctr"/>
          <a:r>
            <a:rPr lang="es-MX" sz="1600" b="1">
              <a:ln w="3175">
                <a:noFill/>
              </a:ln>
              <a:latin typeface="Arial Narrow" pitchFamily="34" charset="0"/>
            </a:rPr>
            <a:t>MR</a:t>
          </a:r>
          <a:r>
            <a:rPr lang="es-MX" sz="1600" b="1" baseline="0">
              <a:ln w="3175">
                <a:noFill/>
              </a:ln>
              <a:latin typeface="Arial Narrow" pitchFamily="34" charset="0"/>
            </a:rPr>
            <a:t>-09</a:t>
          </a:r>
          <a:endParaRPr lang="es-MX" sz="1600" b="1">
            <a:ln w="3175">
              <a:noFill/>
            </a:ln>
            <a:latin typeface="Arial Narrow" pitchFamily="34" charset="0"/>
          </a:endParaRPr>
        </a:p>
        <a:p>
          <a:pPr algn="ctr"/>
          <a:endParaRPr lang="es-MX" sz="1600" b="1">
            <a:ln w="3175">
              <a:noFill/>
            </a:ln>
            <a:latin typeface="Arial Narrow" pitchFamily="34" charset="0"/>
          </a:endParaRPr>
        </a:p>
      </xdr:txBody>
    </xdr:sp>
    <xdr:clientData/>
  </xdr:twoCellAnchor>
  <xdr:twoCellAnchor editAs="oneCell">
    <xdr:from>
      <xdr:col>0</xdr:col>
      <xdr:colOff>193301</xdr:colOff>
      <xdr:row>1</xdr:row>
      <xdr:rowOff>38100</xdr:rowOff>
    </xdr:from>
    <xdr:to>
      <xdr:col>1</xdr:col>
      <xdr:colOff>303679</xdr:colOff>
      <xdr:row>4</xdr:row>
      <xdr:rowOff>69476</xdr:rowOff>
    </xdr:to>
    <xdr:pic>
      <xdr:nvPicPr>
        <xdr:cNvPr id="3" name="2 Imagen" descr="C:\Users\TESORERIA2\Documents\Nueva carpeta\aa\Sin títul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01" y="194982"/>
          <a:ext cx="760319" cy="53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224118</xdr:colOff>
      <xdr:row>0</xdr:row>
      <xdr:rowOff>64994</xdr:rowOff>
    </xdr:from>
    <xdr:to>
      <xdr:col>8</xdr:col>
      <xdr:colOff>993961</xdr:colOff>
      <xdr:row>5</xdr:row>
      <xdr:rowOff>78440</xdr:rowOff>
    </xdr:to>
    <xdr:pic>
      <xdr:nvPicPr>
        <xdr:cNvPr id="4" name="3 Imagen" descr="C:\Users\TESORERIA2\Pictures\LOGOTIPO AGUA BLANCA GLOBOS.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8559" y="64994"/>
          <a:ext cx="769843" cy="876299"/>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117"/>
  <sheetViews>
    <sheetView view="pageBreakPreview" topLeftCell="A8" zoomScaleNormal="100" zoomScaleSheetLayoutView="100" workbookViewId="0">
      <selection activeCell="F18" sqref="F18"/>
    </sheetView>
  </sheetViews>
  <sheetFormatPr baseColWidth="10" defaultRowHeight="12.75" x14ac:dyDescent="0.2"/>
  <cols>
    <col min="1" max="1" width="8.42578125" style="1" customWidth="1"/>
    <col min="2" max="2" width="19.28515625" style="1" customWidth="1"/>
    <col min="3" max="3" width="16.5703125" style="1" customWidth="1"/>
    <col min="4" max="4" width="23.28515625" style="1" customWidth="1"/>
    <col min="5" max="5" width="20" style="1" customWidth="1"/>
    <col min="6" max="6" width="26.28515625" style="27" customWidth="1"/>
    <col min="7" max="7" width="17.42578125" style="1" customWidth="1"/>
    <col min="8" max="8" width="12.42578125" style="1" customWidth="1"/>
    <col min="9" max="9" width="22.140625" style="27" customWidth="1"/>
    <col min="10" max="16384" width="11.42578125" style="1"/>
  </cols>
  <sheetData>
    <row r="1" spans="1:10" s="2" customFormat="1" x14ac:dyDescent="0.2">
      <c r="F1" s="24"/>
      <c r="I1" s="24"/>
    </row>
    <row r="2" spans="1:10" s="2" customFormat="1" ht="15.75" customHeight="1" x14ac:dyDescent="0.2">
      <c r="A2" s="193" t="s">
        <v>18</v>
      </c>
      <c r="B2" s="193"/>
      <c r="C2" s="193"/>
      <c r="D2" s="193"/>
      <c r="E2" s="193"/>
      <c r="F2" s="193"/>
      <c r="G2" s="193"/>
      <c r="H2" s="193"/>
      <c r="I2" s="193"/>
      <c r="J2" s="193"/>
    </row>
    <row r="3" spans="1:10" s="2" customFormat="1" ht="8.25" customHeight="1" x14ac:dyDescent="0.25">
      <c r="A3" s="5"/>
      <c r="B3" s="5"/>
      <c r="C3" s="5"/>
      <c r="D3" s="5"/>
      <c r="E3" s="5"/>
      <c r="F3" s="25"/>
      <c r="G3" s="5"/>
      <c r="H3" s="5"/>
      <c r="I3" s="25"/>
      <c r="J3" s="5"/>
    </row>
    <row r="4" spans="1:10" s="2" customFormat="1" ht="15.75" customHeight="1" x14ac:dyDescent="0.25">
      <c r="A4" s="193" t="s">
        <v>19</v>
      </c>
      <c r="B4" s="193"/>
      <c r="C4" s="193"/>
      <c r="D4" s="193"/>
      <c r="E4" s="193"/>
      <c r="F4" s="193"/>
      <c r="G4" s="193"/>
      <c r="H4" s="193"/>
      <c r="I4" s="193"/>
      <c r="J4" s="6"/>
    </row>
    <row r="5" spans="1:10" s="2" customFormat="1" ht="15.75" customHeight="1" x14ac:dyDescent="0.25">
      <c r="A5" s="195" t="s">
        <v>167</v>
      </c>
      <c r="B5" s="195"/>
      <c r="C5" s="195"/>
      <c r="D5" s="195"/>
      <c r="E5" s="195"/>
      <c r="F5" s="195"/>
      <c r="G5" s="195"/>
      <c r="H5" s="195"/>
      <c r="I5" s="195"/>
      <c r="J5" s="3"/>
    </row>
    <row r="6" spans="1:10" s="2" customFormat="1" ht="15.75" customHeight="1" x14ac:dyDescent="0.25">
      <c r="A6" s="7"/>
      <c r="B6" s="3"/>
      <c r="C6" s="3"/>
      <c r="D6" s="3"/>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34" customFormat="1" ht="23.25" customHeight="1" x14ac:dyDescent="0.2">
      <c r="A8" s="16" t="s">
        <v>39</v>
      </c>
      <c r="B8" s="23" t="s">
        <v>42</v>
      </c>
      <c r="C8" s="16" t="s">
        <v>47</v>
      </c>
      <c r="D8" s="23" t="s">
        <v>46</v>
      </c>
      <c r="E8" s="16" t="s">
        <v>40</v>
      </c>
      <c r="F8" s="22" t="s">
        <v>41</v>
      </c>
      <c r="G8" s="16"/>
      <c r="H8" s="52">
        <v>2790</v>
      </c>
      <c r="I8" s="23"/>
    </row>
    <row r="9" spans="1:10" s="17" customFormat="1" ht="13.5" customHeight="1" x14ac:dyDescent="0.15">
      <c r="A9" s="16"/>
      <c r="B9" s="16"/>
      <c r="C9" s="16"/>
      <c r="D9" s="16"/>
      <c r="E9" s="16"/>
      <c r="F9" s="23"/>
      <c r="G9" s="33" t="s">
        <v>159</v>
      </c>
      <c r="H9" s="21">
        <f>SUM(H8:H8)</f>
        <v>2790</v>
      </c>
      <c r="I9" s="23"/>
    </row>
    <row r="10" spans="1:10" s="34" customFormat="1" ht="32.25" customHeight="1" x14ac:dyDescent="0.15">
      <c r="A10" s="35" t="s">
        <v>162</v>
      </c>
      <c r="B10" s="23" t="s">
        <v>89</v>
      </c>
      <c r="C10" s="16" t="s">
        <v>37</v>
      </c>
      <c r="D10" s="16" t="s">
        <v>21</v>
      </c>
      <c r="E10" s="16" t="s">
        <v>152</v>
      </c>
      <c r="F10" s="23" t="s">
        <v>322</v>
      </c>
      <c r="G10" s="35"/>
      <c r="H10" s="36">
        <v>4959</v>
      </c>
      <c r="I10" s="23"/>
    </row>
    <row r="11" spans="1:10" s="34" customFormat="1" ht="24" customHeight="1" x14ac:dyDescent="0.15">
      <c r="A11" s="35" t="s">
        <v>162</v>
      </c>
      <c r="B11" s="23" t="s">
        <v>89</v>
      </c>
      <c r="C11" s="16" t="s">
        <v>37</v>
      </c>
      <c r="D11" s="16" t="s">
        <v>21</v>
      </c>
      <c r="E11" s="16" t="s">
        <v>92</v>
      </c>
      <c r="F11" s="23" t="s">
        <v>90</v>
      </c>
      <c r="G11" s="35" t="s">
        <v>91</v>
      </c>
      <c r="H11" s="36">
        <v>2932</v>
      </c>
      <c r="I11" s="23"/>
    </row>
    <row r="12" spans="1:10" s="34" customFormat="1" ht="18.75" customHeight="1" x14ac:dyDescent="0.15">
      <c r="A12" s="16" t="s">
        <v>271</v>
      </c>
      <c r="B12" s="23" t="s">
        <v>33</v>
      </c>
      <c r="C12" s="16" t="s">
        <v>37</v>
      </c>
      <c r="D12" s="16" t="s">
        <v>21</v>
      </c>
      <c r="E12" s="16" t="s">
        <v>20</v>
      </c>
      <c r="F12" s="22" t="s">
        <v>272</v>
      </c>
      <c r="G12" s="16" t="s">
        <v>70</v>
      </c>
      <c r="H12" s="36">
        <f>145-25-30</f>
        <v>90</v>
      </c>
      <c r="I12" s="23"/>
    </row>
    <row r="13" spans="1:10" s="34" customFormat="1" ht="19.5" customHeight="1" x14ac:dyDescent="0.15">
      <c r="A13" s="16" t="s">
        <v>271</v>
      </c>
      <c r="B13" s="23" t="s">
        <v>33</v>
      </c>
      <c r="C13" s="16" t="s">
        <v>37</v>
      </c>
      <c r="D13" s="16" t="s">
        <v>21</v>
      </c>
      <c r="E13" s="16" t="s">
        <v>20</v>
      </c>
      <c r="F13" s="22" t="s">
        <v>30</v>
      </c>
      <c r="G13" s="16" t="s">
        <v>156</v>
      </c>
      <c r="H13" s="36">
        <v>25</v>
      </c>
      <c r="I13" s="23"/>
    </row>
    <row r="14" spans="1:10" s="34" customFormat="1" ht="19.5" customHeight="1" x14ac:dyDescent="0.15">
      <c r="A14" s="16" t="s">
        <v>271</v>
      </c>
      <c r="B14" s="23" t="s">
        <v>33</v>
      </c>
      <c r="C14" s="16" t="s">
        <v>37</v>
      </c>
      <c r="D14" s="16" t="s">
        <v>21</v>
      </c>
      <c r="E14" s="16" t="s">
        <v>20</v>
      </c>
      <c r="F14" s="22" t="s">
        <v>285</v>
      </c>
      <c r="G14" s="22" t="s">
        <v>273</v>
      </c>
      <c r="H14" s="36">
        <v>30</v>
      </c>
      <c r="I14" s="23"/>
    </row>
    <row r="15" spans="1:10" s="34" customFormat="1" ht="19.5" customHeight="1" x14ac:dyDescent="0.15">
      <c r="A15" s="16" t="s">
        <v>271</v>
      </c>
      <c r="B15" s="23" t="s">
        <v>33</v>
      </c>
      <c r="C15" s="16" t="s">
        <v>37</v>
      </c>
      <c r="D15" s="16" t="s">
        <v>21</v>
      </c>
      <c r="E15" s="16" t="s">
        <v>20</v>
      </c>
      <c r="F15" s="22" t="s">
        <v>76</v>
      </c>
      <c r="G15" s="22" t="s">
        <v>77</v>
      </c>
      <c r="H15" s="36">
        <v>430</v>
      </c>
      <c r="I15" s="23"/>
    </row>
    <row r="16" spans="1:10" s="34" customFormat="1" ht="19.5" customHeight="1" x14ac:dyDescent="0.15">
      <c r="A16" s="16" t="s">
        <v>271</v>
      </c>
      <c r="B16" s="23" t="s">
        <v>33</v>
      </c>
      <c r="C16" s="16" t="s">
        <v>37</v>
      </c>
      <c r="D16" s="16" t="s">
        <v>21</v>
      </c>
      <c r="E16" s="16" t="s">
        <v>20</v>
      </c>
      <c r="F16" s="22" t="s">
        <v>284</v>
      </c>
      <c r="G16" s="22" t="s">
        <v>274</v>
      </c>
      <c r="H16" s="36">
        <v>315</v>
      </c>
      <c r="I16" s="23"/>
    </row>
    <row r="17" spans="1:9" s="34" customFormat="1" ht="21" customHeight="1" x14ac:dyDescent="0.15">
      <c r="A17" s="16" t="s">
        <v>271</v>
      </c>
      <c r="B17" s="23" t="s">
        <v>33</v>
      </c>
      <c r="C17" s="16" t="s">
        <v>37</v>
      </c>
      <c r="D17" s="16" t="s">
        <v>21</v>
      </c>
      <c r="E17" s="16" t="s">
        <v>20</v>
      </c>
      <c r="F17" s="22" t="s">
        <v>283</v>
      </c>
      <c r="G17" s="22" t="s">
        <v>275</v>
      </c>
      <c r="H17" s="36">
        <v>796.65</v>
      </c>
      <c r="I17" s="23"/>
    </row>
    <row r="18" spans="1:9" s="34" customFormat="1" ht="23.25" customHeight="1" x14ac:dyDescent="0.15">
      <c r="A18" s="16" t="s">
        <v>271</v>
      </c>
      <c r="B18" s="23" t="s">
        <v>33</v>
      </c>
      <c r="C18" s="16" t="s">
        <v>37</v>
      </c>
      <c r="D18" s="16" t="s">
        <v>21</v>
      </c>
      <c r="E18" s="16" t="s">
        <v>20</v>
      </c>
      <c r="F18" s="22" t="s">
        <v>282</v>
      </c>
      <c r="G18" s="22" t="s">
        <v>125</v>
      </c>
      <c r="H18" s="36">
        <v>1160</v>
      </c>
      <c r="I18" s="23"/>
    </row>
    <row r="19" spans="1:9" s="34" customFormat="1" ht="18" customHeight="1" x14ac:dyDescent="0.15">
      <c r="A19" s="16" t="s">
        <v>271</v>
      </c>
      <c r="B19" s="23" t="s">
        <v>33</v>
      </c>
      <c r="C19" s="16" t="s">
        <v>37</v>
      </c>
      <c r="D19" s="16" t="s">
        <v>21</v>
      </c>
      <c r="E19" s="16" t="s">
        <v>20</v>
      </c>
      <c r="F19" s="22" t="s">
        <v>281</v>
      </c>
      <c r="G19" s="22" t="s">
        <v>276</v>
      </c>
      <c r="H19" s="36">
        <v>120</v>
      </c>
      <c r="I19" s="23"/>
    </row>
    <row r="20" spans="1:9" s="34" customFormat="1" ht="18.75" customHeight="1" x14ac:dyDescent="0.15">
      <c r="A20" s="16" t="s">
        <v>271</v>
      </c>
      <c r="B20" s="23" t="s">
        <v>33</v>
      </c>
      <c r="C20" s="16" t="s">
        <v>37</v>
      </c>
      <c r="D20" s="16" t="s">
        <v>21</v>
      </c>
      <c r="E20" s="16" t="s">
        <v>20</v>
      </c>
      <c r="F20" s="22" t="s">
        <v>280</v>
      </c>
      <c r="G20" s="22" t="s">
        <v>277</v>
      </c>
      <c r="H20" s="36">
        <v>120</v>
      </c>
      <c r="I20" s="23"/>
    </row>
    <row r="21" spans="1:9" s="34" customFormat="1" ht="23.25" customHeight="1" x14ac:dyDescent="0.15">
      <c r="A21" s="16" t="s">
        <v>271</v>
      </c>
      <c r="B21" s="23" t="s">
        <v>33</v>
      </c>
      <c r="C21" s="16" t="s">
        <v>37</v>
      </c>
      <c r="D21" s="16" t="s">
        <v>21</v>
      </c>
      <c r="E21" s="16" t="s">
        <v>27</v>
      </c>
      <c r="F21" s="22" t="s">
        <v>279</v>
      </c>
      <c r="G21" s="22" t="s">
        <v>278</v>
      </c>
      <c r="H21" s="36">
        <v>200</v>
      </c>
      <c r="I21" s="23"/>
    </row>
    <row r="22" spans="1:9" s="34" customFormat="1" ht="24" customHeight="1" x14ac:dyDescent="0.15">
      <c r="A22" s="16" t="s">
        <v>271</v>
      </c>
      <c r="B22" s="23" t="s">
        <v>33</v>
      </c>
      <c r="C22" s="16" t="s">
        <v>37</v>
      </c>
      <c r="D22" s="16" t="s">
        <v>21</v>
      </c>
      <c r="E22" s="16" t="s">
        <v>27</v>
      </c>
      <c r="F22" s="22" t="s">
        <v>28</v>
      </c>
      <c r="G22" s="22" t="s">
        <v>29</v>
      </c>
      <c r="H22" s="36">
        <v>129</v>
      </c>
      <c r="I22" s="23"/>
    </row>
    <row r="23" spans="1:9" s="34" customFormat="1" ht="24" customHeight="1" x14ac:dyDescent="0.15">
      <c r="A23" s="16" t="s">
        <v>271</v>
      </c>
      <c r="B23" s="23" t="s">
        <v>33</v>
      </c>
      <c r="C23" s="16" t="s">
        <v>37</v>
      </c>
      <c r="D23" s="16" t="s">
        <v>21</v>
      </c>
      <c r="E23" s="16" t="s">
        <v>27</v>
      </c>
      <c r="F23" s="22" t="s">
        <v>287</v>
      </c>
      <c r="G23" s="22" t="s">
        <v>286</v>
      </c>
      <c r="H23" s="36">
        <v>123</v>
      </c>
      <c r="I23" s="23"/>
    </row>
    <row r="24" spans="1:9" s="34" customFormat="1" ht="24" customHeight="1" x14ac:dyDescent="0.15">
      <c r="A24" s="16" t="s">
        <v>271</v>
      </c>
      <c r="B24" s="23" t="s">
        <v>33</v>
      </c>
      <c r="C24" s="16" t="s">
        <v>37</v>
      </c>
      <c r="D24" s="16" t="s">
        <v>21</v>
      </c>
      <c r="E24" s="16" t="s">
        <v>27</v>
      </c>
      <c r="F24" s="22" t="s">
        <v>282</v>
      </c>
      <c r="G24" s="22" t="s">
        <v>125</v>
      </c>
      <c r="H24" s="36">
        <v>130</v>
      </c>
      <c r="I24" s="23"/>
    </row>
    <row r="25" spans="1:9" s="34" customFormat="1" ht="24" customHeight="1" x14ac:dyDescent="0.15">
      <c r="A25" s="16" t="s">
        <v>271</v>
      </c>
      <c r="B25" s="23" t="s">
        <v>33</v>
      </c>
      <c r="C25" s="16" t="s">
        <v>37</v>
      </c>
      <c r="D25" s="16" t="s">
        <v>21</v>
      </c>
      <c r="E25" s="16" t="s">
        <v>27</v>
      </c>
      <c r="F25" s="22" t="s">
        <v>283</v>
      </c>
      <c r="G25" s="22" t="s">
        <v>275</v>
      </c>
      <c r="H25" s="36">
        <v>101.6</v>
      </c>
      <c r="I25" s="23"/>
    </row>
    <row r="26" spans="1:9" s="17" customFormat="1" ht="24" customHeight="1" x14ac:dyDescent="0.15">
      <c r="A26" s="16" t="s">
        <v>288</v>
      </c>
      <c r="B26" s="23" t="s">
        <v>34</v>
      </c>
      <c r="C26" s="16" t="s">
        <v>37</v>
      </c>
      <c r="D26" s="16" t="s">
        <v>21</v>
      </c>
      <c r="E26" s="16" t="s">
        <v>289</v>
      </c>
      <c r="F26" s="22" t="s">
        <v>292</v>
      </c>
      <c r="G26" s="16" t="s">
        <v>290</v>
      </c>
      <c r="H26" s="36">
        <v>198</v>
      </c>
      <c r="I26" s="23" t="s">
        <v>22</v>
      </c>
    </row>
    <row r="27" spans="1:9" s="17" customFormat="1" ht="24" customHeight="1" x14ac:dyDescent="0.15">
      <c r="A27" s="16" t="s">
        <v>288</v>
      </c>
      <c r="B27" s="23" t="s">
        <v>34</v>
      </c>
      <c r="C27" s="16" t="s">
        <v>37</v>
      </c>
      <c r="D27" s="16" t="s">
        <v>21</v>
      </c>
      <c r="E27" s="16" t="s">
        <v>291</v>
      </c>
      <c r="F27" s="22" t="s">
        <v>292</v>
      </c>
      <c r="G27" s="16" t="s">
        <v>293</v>
      </c>
      <c r="H27" s="36">
        <v>859.99</v>
      </c>
      <c r="I27" s="23" t="s">
        <v>22</v>
      </c>
    </row>
    <row r="28" spans="1:9" s="17" customFormat="1" ht="24" customHeight="1" x14ac:dyDescent="0.15">
      <c r="A28" s="16" t="s">
        <v>288</v>
      </c>
      <c r="B28" s="23" t="s">
        <v>34</v>
      </c>
      <c r="C28" s="16" t="s">
        <v>37</v>
      </c>
      <c r="D28" s="16" t="s">
        <v>21</v>
      </c>
      <c r="E28" s="16" t="s">
        <v>294</v>
      </c>
      <c r="F28" s="22" t="s">
        <v>292</v>
      </c>
      <c r="G28" s="16" t="s">
        <v>295</v>
      </c>
      <c r="H28" s="36">
        <v>179.64</v>
      </c>
      <c r="I28" s="23" t="s">
        <v>22</v>
      </c>
    </row>
    <row r="29" spans="1:9" s="17" customFormat="1" ht="24" customHeight="1" x14ac:dyDescent="0.15">
      <c r="A29" s="16" t="s">
        <v>288</v>
      </c>
      <c r="B29" s="23" t="s">
        <v>34</v>
      </c>
      <c r="C29" s="16" t="s">
        <v>37</v>
      </c>
      <c r="D29" s="16" t="s">
        <v>21</v>
      </c>
      <c r="E29" s="16" t="s">
        <v>294</v>
      </c>
      <c r="F29" s="22" t="s">
        <v>296</v>
      </c>
      <c r="G29" s="16" t="s">
        <v>297</v>
      </c>
      <c r="H29" s="36">
        <v>1231.53</v>
      </c>
      <c r="I29" s="23" t="s">
        <v>22</v>
      </c>
    </row>
    <row r="30" spans="1:9" s="34" customFormat="1" ht="18.75" customHeight="1" x14ac:dyDescent="0.15">
      <c r="A30" s="16" t="s">
        <v>299</v>
      </c>
      <c r="B30" s="23" t="s">
        <v>33</v>
      </c>
      <c r="C30" s="16" t="s">
        <v>37</v>
      </c>
      <c r="D30" s="16" t="s">
        <v>21</v>
      </c>
      <c r="E30" s="16" t="s">
        <v>20</v>
      </c>
      <c r="F30" s="22" t="s">
        <v>298</v>
      </c>
      <c r="G30" s="22" t="s">
        <v>301</v>
      </c>
      <c r="H30" s="36">
        <v>1100</v>
      </c>
      <c r="I30" s="23"/>
    </row>
    <row r="31" spans="1:9" s="34" customFormat="1" ht="24.75" customHeight="1" x14ac:dyDescent="0.15">
      <c r="A31" s="16" t="s">
        <v>299</v>
      </c>
      <c r="B31" s="23" t="s">
        <v>33</v>
      </c>
      <c r="C31" s="16" t="s">
        <v>37</v>
      </c>
      <c r="D31" s="16" t="s">
        <v>21</v>
      </c>
      <c r="E31" s="16" t="s">
        <v>20</v>
      </c>
      <c r="F31" s="22" t="s">
        <v>300</v>
      </c>
      <c r="G31" s="22" t="s">
        <v>302</v>
      </c>
      <c r="H31" s="36">
        <v>651</v>
      </c>
      <c r="I31" s="23"/>
    </row>
    <row r="32" spans="1:9" s="34" customFormat="1" ht="24.75" customHeight="1" x14ac:dyDescent="0.15">
      <c r="A32" s="16" t="s">
        <v>299</v>
      </c>
      <c r="B32" s="23" t="s">
        <v>33</v>
      </c>
      <c r="C32" s="16" t="s">
        <v>37</v>
      </c>
      <c r="D32" s="16" t="s">
        <v>21</v>
      </c>
      <c r="E32" s="16" t="s">
        <v>20</v>
      </c>
      <c r="F32" s="22" t="s">
        <v>303</v>
      </c>
      <c r="G32" s="22" t="s">
        <v>304</v>
      </c>
      <c r="H32" s="36">
        <v>601</v>
      </c>
      <c r="I32" s="23"/>
    </row>
    <row r="33" spans="1:9" s="34" customFormat="1" ht="24.75" customHeight="1" x14ac:dyDescent="0.15">
      <c r="A33" s="16" t="s">
        <v>299</v>
      </c>
      <c r="B33" s="23" t="s">
        <v>33</v>
      </c>
      <c r="C33" s="16" t="s">
        <v>37</v>
      </c>
      <c r="D33" s="16" t="s">
        <v>21</v>
      </c>
      <c r="E33" s="16" t="s">
        <v>306</v>
      </c>
      <c r="F33" s="22" t="s">
        <v>305</v>
      </c>
      <c r="G33" s="22"/>
      <c r="H33" s="36">
        <v>1450</v>
      </c>
      <c r="I33" s="23"/>
    </row>
    <row r="34" spans="1:9" s="34" customFormat="1" ht="24.75" customHeight="1" x14ac:dyDescent="0.15">
      <c r="A34" s="16" t="s">
        <v>299</v>
      </c>
      <c r="B34" s="23" t="s">
        <v>33</v>
      </c>
      <c r="C34" s="16" t="s">
        <v>37</v>
      </c>
      <c r="D34" s="16" t="s">
        <v>21</v>
      </c>
      <c r="E34" s="23" t="s">
        <v>308</v>
      </c>
      <c r="F34" s="22" t="s">
        <v>307</v>
      </c>
      <c r="G34" s="22" t="s">
        <v>309</v>
      </c>
      <c r="H34" s="36">
        <v>1927.52</v>
      </c>
      <c r="I34" s="23"/>
    </row>
    <row r="35" spans="1:9" s="34" customFormat="1" ht="24.75" customHeight="1" x14ac:dyDescent="0.15">
      <c r="A35" s="16" t="s">
        <v>299</v>
      </c>
      <c r="B35" s="23" t="s">
        <v>33</v>
      </c>
      <c r="C35" s="16" t="s">
        <v>37</v>
      </c>
      <c r="D35" s="16" t="s">
        <v>21</v>
      </c>
      <c r="E35" s="23" t="s">
        <v>308</v>
      </c>
      <c r="F35" s="22" t="s">
        <v>307</v>
      </c>
      <c r="G35" s="22" t="s">
        <v>309</v>
      </c>
      <c r="H35" s="36">
        <v>1892.16</v>
      </c>
      <c r="I35" s="23"/>
    </row>
    <row r="36" spans="1:9" s="34" customFormat="1" ht="24.75" customHeight="1" x14ac:dyDescent="0.15">
      <c r="A36" s="16" t="s">
        <v>299</v>
      </c>
      <c r="B36" s="23" t="s">
        <v>33</v>
      </c>
      <c r="C36" s="16" t="s">
        <v>37</v>
      </c>
      <c r="D36" s="16" t="s">
        <v>21</v>
      </c>
      <c r="E36" s="23" t="s">
        <v>308</v>
      </c>
      <c r="F36" s="22" t="s">
        <v>307</v>
      </c>
      <c r="G36" s="22" t="s">
        <v>309</v>
      </c>
      <c r="H36" s="36">
        <v>1970</v>
      </c>
      <c r="I36" s="23"/>
    </row>
    <row r="37" spans="1:9" s="34" customFormat="1" ht="24.75" customHeight="1" x14ac:dyDescent="0.15">
      <c r="A37" s="16" t="s">
        <v>310</v>
      </c>
      <c r="B37" s="23" t="s">
        <v>88</v>
      </c>
      <c r="C37" s="16" t="s">
        <v>37</v>
      </c>
      <c r="D37" s="16" t="s">
        <v>21</v>
      </c>
      <c r="E37" s="23" t="s">
        <v>311</v>
      </c>
      <c r="F37" s="22" t="s">
        <v>312</v>
      </c>
      <c r="G37" s="22"/>
      <c r="H37" s="36">
        <v>1200</v>
      </c>
      <c r="I37" s="23"/>
    </row>
    <row r="38" spans="1:9" s="34" customFormat="1" ht="48.75" customHeight="1" x14ac:dyDescent="0.15">
      <c r="A38" s="16" t="s">
        <v>319</v>
      </c>
      <c r="B38" s="23" t="s">
        <v>103</v>
      </c>
      <c r="C38" s="16" t="s">
        <v>37</v>
      </c>
      <c r="D38" s="16" t="s">
        <v>21</v>
      </c>
      <c r="E38" s="23" t="s">
        <v>313</v>
      </c>
      <c r="F38" s="22" t="s">
        <v>314</v>
      </c>
      <c r="G38" s="22" t="s">
        <v>315</v>
      </c>
      <c r="H38" s="36">
        <v>2100</v>
      </c>
      <c r="I38" s="23"/>
    </row>
    <row r="39" spans="1:9" s="34" customFormat="1" ht="27" customHeight="1" x14ac:dyDescent="0.15">
      <c r="A39" s="16" t="s">
        <v>320</v>
      </c>
      <c r="B39" s="23" t="s">
        <v>89</v>
      </c>
      <c r="C39" s="16" t="s">
        <v>37</v>
      </c>
      <c r="D39" s="16" t="s">
        <v>21</v>
      </c>
      <c r="E39" s="23" t="s">
        <v>316</v>
      </c>
      <c r="F39" s="22" t="s">
        <v>317</v>
      </c>
      <c r="G39" s="22" t="s">
        <v>318</v>
      </c>
      <c r="H39" s="36">
        <v>3000</v>
      </c>
      <c r="I39" s="23"/>
    </row>
    <row r="40" spans="1:9" s="34" customFormat="1" ht="24.75" customHeight="1" x14ac:dyDescent="0.15">
      <c r="A40" s="16" t="s">
        <v>321</v>
      </c>
      <c r="B40" s="23" t="s">
        <v>88</v>
      </c>
      <c r="C40" s="16" t="s">
        <v>37</v>
      </c>
      <c r="D40" s="16" t="s">
        <v>21</v>
      </c>
      <c r="E40" s="16" t="s">
        <v>23</v>
      </c>
      <c r="F40" s="22" t="s">
        <v>24</v>
      </c>
      <c r="G40" s="16"/>
      <c r="H40" s="36">
        <v>650</v>
      </c>
      <c r="I40" s="40" t="s">
        <v>25</v>
      </c>
    </row>
    <row r="41" spans="1:9" s="17" customFormat="1" ht="52.5" customHeight="1" x14ac:dyDescent="0.15">
      <c r="A41" s="16" t="s">
        <v>168</v>
      </c>
      <c r="B41" s="16" t="s">
        <v>169</v>
      </c>
      <c r="C41" s="16" t="s">
        <v>37</v>
      </c>
      <c r="D41" s="16" t="s">
        <v>21</v>
      </c>
      <c r="E41" s="23" t="s">
        <v>182</v>
      </c>
      <c r="F41" s="23" t="s">
        <v>170</v>
      </c>
      <c r="G41" s="18" t="s">
        <v>171</v>
      </c>
      <c r="H41" s="45">
        <v>4800</v>
      </c>
      <c r="I41" s="23" t="s">
        <v>22</v>
      </c>
    </row>
    <row r="42" spans="1:9" s="17" customFormat="1" ht="54.75" customHeight="1" x14ac:dyDescent="0.15">
      <c r="A42" s="16" t="s">
        <v>172</v>
      </c>
      <c r="B42" s="16" t="s">
        <v>169</v>
      </c>
      <c r="C42" s="16" t="s">
        <v>37</v>
      </c>
      <c r="D42" s="16" t="s">
        <v>21</v>
      </c>
      <c r="E42" s="23" t="s">
        <v>181</v>
      </c>
      <c r="F42" s="23" t="s">
        <v>184</v>
      </c>
      <c r="G42" s="18"/>
      <c r="H42" s="45">
        <v>4800</v>
      </c>
      <c r="I42" s="23" t="s">
        <v>22</v>
      </c>
    </row>
    <row r="43" spans="1:9" s="17" customFormat="1" ht="38.25" customHeight="1" x14ac:dyDescent="0.15">
      <c r="A43" s="16" t="s">
        <v>173</v>
      </c>
      <c r="B43" s="16" t="s">
        <v>169</v>
      </c>
      <c r="C43" s="16" t="s">
        <v>37</v>
      </c>
      <c r="D43" s="16" t="s">
        <v>21</v>
      </c>
      <c r="E43" s="23" t="s">
        <v>183</v>
      </c>
      <c r="F43" s="23" t="s">
        <v>185</v>
      </c>
      <c r="G43" s="18"/>
      <c r="H43" s="45">
        <v>3800</v>
      </c>
      <c r="I43" s="23" t="s">
        <v>22</v>
      </c>
    </row>
    <row r="44" spans="1:9" s="17" customFormat="1" ht="45.75" customHeight="1" x14ac:dyDescent="0.15">
      <c r="A44" s="16" t="s">
        <v>174</v>
      </c>
      <c r="B44" s="16" t="s">
        <v>169</v>
      </c>
      <c r="C44" s="16" t="s">
        <v>37</v>
      </c>
      <c r="D44" s="16" t="s">
        <v>21</v>
      </c>
      <c r="E44" s="23" t="s">
        <v>186</v>
      </c>
      <c r="F44" s="23" t="s">
        <v>187</v>
      </c>
      <c r="G44" s="18" t="s">
        <v>188</v>
      </c>
      <c r="H44" s="45">
        <v>5000</v>
      </c>
      <c r="I44" s="23" t="s">
        <v>22</v>
      </c>
    </row>
    <row r="45" spans="1:9" s="17" customFormat="1" ht="55.5" customHeight="1" x14ac:dyDescent="0.15">
      <c r="A45" s="16" t="s">
        <v>175</v>
      </c>
      <c r="B45" s="16" t="s">
        <v>169</v>
      </c>
      <c r="C45" s="16" t="s">
        <v>37</v>
      </c>
      <c r="D45" s="16" t="s">
        <v>21</v>
      </c>
      <c r="E45" s="23" t="s">
        <v>194</v>
      </c>
      <c r="F45" s="23" t="s">
        <v>189</v>
      </c>
      <c r="G45" s="18" t="s">
        <v>190</v>
      </c>
      <c r="H45" s="45">
        <v>4200</v>
      </c>
      <c r="I45" s="23" t="s">
        <v>22</v>
      </c>
    </row>
    <row r="46" spans="1:9" s="17" customFormat="1" ht="40.5" customHeight="1" x14ac:dyDescent="0.15">
      <c r="A46" s="16" t="s">
        <v>176</v>
      </c>
      <c r="B46" s="16" t="s">
        <v>169</v>
      </c>
      <c r="C46" s="16" t="s">
        <v>37</v>
      </c>
      <c r="D46" s="16" t="s">
        <v>21</v>
      </c>
      <c r="E46" s="23" t="s">
        <v>191</v>
      </c>
      <c r="F46" s="23" t="s">
        <v>192</v>
      </c>
      <c r="G46" s="18" t="s">
        <v>193</v>
      </c>
      <c r="H46" s="45">
        <v>4400</v>
      </c>
      <c r="I46" s="23" t="s">
        <v>22</v>
      </c>
    </row>
    <row r="47" spans="1:9" s="17" customFormat="1" ht="55.5" customHeight="1" x14ac:dyDescent="0.15">
      <c r="A47" s="16" t="s">
        <v>177</v>
      </c>
      <c r="B47" s="16" t="s">
        <v>169</v>
      </c>
      <c r="C47" s="16" t="s">
        <v>37</v>
      </c>
      <c r="D47" s="16" t="s">
        <v>21</v>
      </c>
      <c r="E47" s="23" t="s">
        <v>386</v>
      </c>
      <c r="F47" s="23" t="s">
        <v>195</v>
      </c>
      <c r="G47" s="18" t="s">
        <v>196</v>
      </c>
      <c r="H47" s="45">
        <v>4200</v>
      </c>
      <c r="I47" s="23" t="s">
        <v>22</v>
      </c>
    </row>
    <row r="48" spans="1:9" s="17" customFormat="1" ht="44.25" customHeight="1" x14ac:dyDescent="0.15">
      <c r="A48" s="16" t="s">
        <v>178</v>
      </c>
      <c r="B48" s="16" t="s">
        <v>169</v>
      </c>
      <c r="C48" s="16" t="s">
        <v>37</v>
      </c>
      <c r="D48" s="16" t="s">
        <v>21</v>
      </c>
      <c r="E48" s="23" t="s">
        <v>197</v>
      </c>
      <c r="F48" s="23" t="s">
        <v>198</v>
      </c>
      <c r="G48" s="18" t="s">
        <v>199</v>
      </c>
      <c r="H48" s="45">
        <v>3600</v>
      </c>
      <c r="I48" s="23" t="s">
        <v>22</v>
      </c>
    </row>
    <row r="49" spans="1:9" s="17" customFormat="1" ht="46.5" customHeight="1" x14ac:dyDescent="0.15">
      <c r="A49" s="16" t="s">
        <v>179</v>
      </c>
      <c r="B49" s="16" t="s">
        <v>169</v>
      </c>
      <c r="C49" s="16" t="s">
        <v>37</v>
      </c>
      <c r="D49" s="16" t="s">
        <v>21</v>
      </c>
      <c r="E49" s="23" t="s">
        <v>200</v>
      </c>
      <c r="F49" s="23" t="s">
        <v>201</v>
      </c>
      <c r="G49" s="18" t="s">
        <v>202</v>
      </c>
      <c r="H49" s="45">
        <v>4400</v>
      </c>
      <c r="I49" s="23" t="s">
        <v>22</v>
      </c>
    </row>
    <row r="50" spans="1:9" s="17" customFormat="1" ht="53.25" customHeight="1" x14ac:dyDescent="0.15">
      <c r="A50" s="16" t="s">
        <v>180</v>
      </c>
      <c r="B50" s="16" t="s">
        <v>203</v>
      </c>
      <c r="C50" s="16" t="s">
        <v>37</v>
      </c>
      <c r="D50" s="16" t="s">
        <v>21</v>
      </c>
      <c r="E50" s="23" t="s">
        <v>205</v>
      </c>
      <c r="F50" s="23" t="s">
        <v>204</v>
      </c>
      <c r="G50" s="18"/>
      <c r="H50" s="45">
        <v>10000</v>
      </c>
      <c r="I50" s="23"/>
    </row>
    <row r="51" spans="1:9" s="17" customFormat="1" ht="36.75" customHeight="1" x14ac:dyDescent="0.15">
      <c r="A51" s="16" t="s">
        <v>206</v>
      </c>
      <c r="B51" s="16" t="s">
        <v>169</v>
      </c>
      <c r="C51" s="16" t="s">
        <v>37</v>
      </c>
      <c r="D51" s="16" t="s">
        <v>21</v>
      </c>
      <c r="E51" s="23" t="s">
        <v>212</v>
      </c>
      <c r="F51" s="23" t="s">
        <v>213</v>
      </c>
      <c r="G51" s="18" t="s">
        <v>392</v>
      </c>
      <c r="H51" s="45">
        <v>3400</v>
      </c>
      <c r="I51" s="23" t="s">
        <v>22</v>
      </c>
    </row>
    <row r="52" spans="1:9" s="17" customFormat="1" ht="41.25" customHeight="1" x14ac:dyDescent="0.15">
      <c r="A52" s="16" t="s">
        <v>214</v>
      </c>
      <c r="B52" s="16" t="s">
        <v>169</v>
      </c>
      <c r="C52" s="16" t="s">
        <v>37</v>
      </c>
      <c r="D52" s="16" t="s">
        <v>21</v>
      </c>
      <c r="E52" s="23" t="s">
        <v>186</v>
      </c>
      <c r="F52" s="23" t="s">
        <v>187</v>
      </c>
      <c r="G52" s="18" t="s">
        <v>188</v>
      </c>
      <c r="H52" s="45">
        <v>5000</v>
      </c>
      <c r="I52" s="23" t="s">
        <v>22</v>
      </c>
    </row>
    <row r="53" spans="1:9" s="17" customFormat="1" ht="47.25" customHeight="1" x14ac:dyDescent="0.15">
      <c r="A53" s="16" t="s">
        <v>207</v>
      </c>
      <c r="B53" s="16" t="s">
        <v>169</v>
      </c>
      <c r="C53" s="16" t="s">
        <v>37</v>
      </c>
      <c r="D53" s="16" t="s">
        <v>21</v>
      </c>
      <c r="E53" s="23" t="s">
        <v>215</v>
      </c>
      <c r="F53" s="23" t="s">
        <v>216</v>
      </c>
      <c r="G53" s="18" t="s">
        <v>217</v>
      </c>
      <c r="H53" s="45">
        <v>4200</v>
      </c>
      <c r="I53" s="23" t="s">
        <v>22</v>
      </c>
    </row>
    <row r="54" spans="1:9" s="17" customFormat="1" ht="44.25" customHeight="1" x14ac:dyDescent="0.15">
      <c r="A54" s="16" t="s">
        <v>208</v>
      </c>
      <c r="B54" s="16" t="s">
        <v>169</v>
      </c>
      <c r="C54" s="16" t="s">
        <v>37</v>
      </c>
      <c r="D54" s="16" t="s">
        <v>21</v>
      </c>
      <c r="E54" s="23" t="s">
        <v>218</v>
      </c>
      <c r="F54" s="23" t="s">
        <v>219</v>
      </c>
      <c r="G54" s="18" t="s">
        <v>220</v>
      </c>
      <c r="H54" s="45">
        <v>1050</v>
      </c>
      <c r="I54" s="23" t="s">
        <v>22</v>
      </c>
    </row>
    <row r="55" spans="1:9" s="17" customFormat="1" ht="44.25" customHeight="1" x14ac:dyDescent="0.15">
      <c r="A55" s="16" t="s">
        <v>209</v>
      </c>
      <c r="B55" s="16" t="s">
        <v>169</v>
      </c>
      <c r="C55" s="16" t="s">
        <v>37</v>
      </c>
      <c r="D55" s="16" t="s">
        <v>21</v>
      </c>
      <c r="E55" s="23" t="s">
        <v>218</v>
      </c>
      <c r="F55" s="23" t="s">
        <v>219</v>
      </c>
      <c r="G55" s="18" t="s">
        <v>220</v>
      </c>
      <c r="H55" s="45">
        <v>4200</v>
      </c>
      <c r="I55" s="23" t="s">
        <v>22</v>
      </c>
    </row>
    <row r="56" spans="1:9" s="17" customFormat="1" ht="57" customHeight="1" x14ac:dyDescent="0.15">
      <c r="A56" s="16" t="s">
        <v>210</v>
      </c>
      <c r="B56" s="16" t="s">
        <v>169</v>
      </c>
      <c r="C56" s="16" t="s">
        <v>37</v>
      </c>
      <c r="D56" s="16" t="s">
        <v>21</v>
      </c>
      <c r="E56" s="23" t="s">
        <v>221</v>
      </c>
      <c r="F56" s="23" t="s">
        <v>222</v>
      </c>
      <c r="G56" s="18" t="s">
        <v>402</v>
      </c>
      <c r="H56" s="45">
        <v>4200</v>
      </c>
      <c r="I56" s="23" t="s">
        <v>22</v>
      </c>
    </row>
    <row r="57" spans="1:9" s="17" customFormat="1" ht="45.75" customHeight="1" x14ac:dyDescent="0.15">
      <c r="A57" s="16" t="s">
        <v>211</v>
      </c>
      <c r="B57" s="16" t="s">
        <v>169</v>
      </c>
      <c r="C57" s="16" t="s">
        <v>37</v>
      </c>
      <c r="D57" s="16" t="s">
        <v>21</v>
      </c>
      <c r="E57" s="23" t="s">
        <v>186</v>
      </c>
      <c r="F57" s="23" t="s">
        <v>187</v>
      </c>
      <c r="G57" s="18" t="s">
        <v>188</v>
      </c>
      <c r="H57" s="45">
        <v>5400</v>
      </c>
      <c r="I57" s="23" t="s">
        <v>22</v>
      </c>
    </row>
    <row r="58" spans="1:9" s="17" customFormat="1" ht="45.75" customHeight="1" x14ac:dyDescent="0.15">
      <c r="A58" s="16" t="s">
        <v>223</v>
      </c>
      <c r="B58" s="16" t="s">
        <v>169</v>
      </c>
      <c r="C58" s="16" t="s">
        <v>37</v>
      </c>
      <c r="D58" s="16" t="s">
        <v>21</v>
      </c>
      <c r="E58" s="23" t="s">
        <v>186</v>
      </c>
      <c r="F58" s="23" t="s">
        <v>187</v>
      </c>
      <c r="G58" s="18" t="s">
        <v>188</v>
      </c>
      <c r="H58" s="45">
        <v>5000</v>
      </c>
      <c r="I58" s="23" t="s">
        <v>22</v>
      </c>
    </row>
    <row r="59" spans="1:9" s="17" customFormat="1" ht="49.5" customHeight="1" x14ac:dyDescent="0.15">
      <c r="A59" s="16" t="s">
        <v>227</v>
      </c>
      <c r="B59" s="16" t="s">
        <v>169</v>
      </c>
      <c r="C59" s="16" t="s">
        <v>37</v>
      </c>
      <c r="D59" s="16" t="s">
        <v>21</v>
      </c>
      <c r="E59" s="23" t="s">
        <v>224</v>
      </c>
      <c r="F59" s="23" t="s">
        <v>225</v>
      </c>
      <c r="G59" s="18" t="s">
        <v>226</v>
      </c>
      <c r="H59" s="45">
        <v>4200</v>
      </c>
      <c r="I59" s="23" t="s">
        <v>22</v>
      </c>
    </row>
    <row r="60" spans="1:9" s="17" customFormat="1" ht="48" customHeight="1" x14ac:dyDescent="0.15">
      <c r="A60" s="16" t="s">
        <v>228</v>
      </c>
      <c r="B60" s="16" t="s">
        <v>169</v>
      </c>
      <c r="C60" s="16" t="s">
        <v>37</v>
      </c>
      <c r="D60" s="16" t="s">
        <v>21</v>
      </c>
      <c r="E60" s="23" t="s">
        <v>229</v>
      </c>
      <c r="F60" s="23" t="s">
        <v>230</v>
      </c>
      <c r="G60" s="18" t="s">
        <v>231</v>
      </c>
      <c r="H60" s="45">
        <v>3000</v>
      </c>
      <c r="I60" s="23" t="s">
        <v>22</v>
      </c>
    </row>
    <row r="61" spans="1:9" s="17" customFormat="1" ht="48" customHeight="1" x14ac:dyDescent="0.15">
      <c r="A61" s="16" t="s">
        <v>232</v>
      </c>
      <c r="B61" s="16" t="s">
        <v>828</v>
      </c>
      <c r="C61" s="16" t="s">
        <v>37</v>
      </c>
      <c r="D61" s="16" t="s">
        <v>21</v>
      </c>
      <c r="E61" s="23" t="s">
        <v>233</v>
      </c>
      <c r="F61" s="23" t="s">
        <v>571</v>
      </c>
      <c r="G61" s="18"/>
      <c r="H61" s="45">
        <v>4000</v>
      </c>
      <c r="I61" s="23"/>
    </row>
    <row r="62" spans="1:9" s="17" customFormat="1" ht="39" customHeight="1" x14ac:dyDescent="0.15">
      <c r="A62" s="16" t="s">
        <v>237</v>
      </c>
      <c r="B62" s="16" t="s">
        <v>235</v>
      </c>
      <c r="C62" s="16" t="s">
        <v>37</v>
      </c>
      <c r="D62" s="16" t="s">
        <v>21</v>
      </c>
      <c r="E62" s="23" t="s">
        <v>236</v>
      </c>
      <c r="F62" s="23" t="s">
        <v>241</v>
      </c>
      <c r="G62" s="18"/>
      <c r="H62" s="45">
        <v>3600</v>
      </c>
      <c r="I62" s="23"/>
    </row>
    <row r="63" spans="1:9" s="17" customFormat="1" ht="38.25" customHeight="1" x14ac:dyDescent="0.15">
      <c r="A63" s="16" t="s">
        <v>238</v>
      </c>
      <c r="B63" s="16" t="s">
        <v>235</v>
      </c>
      <c r="C63" s="16" t="s">
        <v>37</v>
      </c>
      <c r="D63" s="16" t="s">
        <v>21</v>
      </c>
      <c r="E63" s="23" t="s">
        <v>236</v>
      </c>
      <c r="F63" s="23" t="s">
        <v>241</v>
      </c>
      <c r="G63" s="18"/>
      <c r="H63" s="45">
        <v>5000</v>
      </c>
      <c r="I63" s="23"/>
    </row>
    <row r="64" spans="1:9" s="17" customFormat="1" ht="38.25" customHeight="1" x14ac:dyDescent="0.15">
      <c r="A64" s="16" t="s">
        <v>239</v>
      </c>
      <c r="B64" s="16" t="s">
        <v>235</v>
      </c>
      <c r="C64" s="16" t="s">
        <v>37</v>
      </c>
      <c r="D64" s="16" t="s">
        <v>21</v>
      </c>
      <c r="E64" s="23" t="s">
        <v>240</v>
      </c>
      <c r="F64" s="23" t="s">
        <v>241</v>
      </c>
      <c r="G64" s="18"/>
      <c r="H64" s="45">
        <v>7500</v>
      </c>
      <c r="I64" s="23"/>
    </row>
    <row r="65" spans="1:9" s="17" customFormat="1" ht="38.25" customHeight="1" x14ac:dyDescent="0.15">
      <c r="A65" s="16" t="s">
        <v>242</v>
      </c>
      <c r="B65" s="16" t="s">
        <v>235</v>
      </c>
      <c r="C65" s="16" t="s">
        <v>37</v>
      </c>
      <c r="D65" s="16" t="s">
        <v>21</v>
      </c>
      <c r="E65" s="23" t="s">
        <v>243</v>
      </c>
      <c r="F65" s="23" t="s">
        <v>241</v>
      </c>
      <c r="G65" s="18"/>
      <c r="H65" s="45">
        <v>4000</v>
      </c>
      <c r="I65" s="23"/>
    </row>
    <row r="66" spans="1:9" s="17" customFormat="1" ht="36.75" customHeight="1" x14ac:dyDescent="0.15">
      <c r="A66" s="16" t="s">
        <v>244</v>
      </c>
      <c r="B66" s="16" t="s">
        <v>169</v>
      </c>
      <c r="C66" s="16" t="s">
        <v>37</v>
      </c>
      <c r="D66" s="16" t="s">
        <v>21</v>
      </c>
      <c r="E66" s="23" t="s">
        <v>245</v>
      </c>
      <c r="F66" s="23" t="s">
        <v>246</v>
      </c>
      <c r="G66" s="18" t="s">
        <v>247</v>
      </c>
      <c r="H66" s="45">
        <v>1600</v>
      </c>
      <c r="I66" s="23" t="s">
        <v>22</v>
      </c>
    </row>
    <row r="67" spans="1:9" s="17" customFormat="1" ht="41.25" customHeight="1" x14ac:dyDescent="0.15">
      <c r="A67" s="16" t="s">
        <v>248</v>
      </c>
      <c r="B67" s="16" t="s">
        <v>169</v>
      </c>
      <c r="C67" s="16" t="s">
        <v>37</v>
      </c>
      <c r="D67" s="16" t="s">
        <v>21</v>
      </c>
      <c r="E67" s="23" t="s">
        <v>245</v>
      </c>
      <c r="F67" s="23" t="s">
        <v>246</v>
      </c>
      <c r="G67" s="18" t="s">
        <v>247</v>
      </c>
      <c r="H67" s="45">
        <v>3000</v>
      </c>
      <c r="I67" s="23" t="s">
        <v>22</v>
      </c>
    </row>
    <row r="68" spans="1:9" s="17" customFormat="1" ht="45.75" customHeight="1" x14ac:dyDescent="0.15">
      <c r="A68" s="16" t="s">
        <v>249</v>
      </c>
      <c r="B68" s="16" t="s">
        <v>169</v>
      </c>
      <c r="C68" s="16" t="s">
        <v>37</v>
      </c>
      <c r="D68" s="16" t="s">
        <v>21</v>
      </c>
      <c r="E68" s="23" t="s">
        <v>250</v>
      </c>
      <c r="F68" s="23" t="s">
        <v>251</v>
      </c>
      <c r="G68" s="18" t="s">
        <v>252</v>
      </c>
      <c r="H68" s="45">
        <v>4200</v>
      </c>
      <c r="I68" s="23" t="s">
        <v>22</v>
      </c>
    </row>
    <row r="69" spans="1:9" s="17" customFormat="1" ht="45.75" customHeight="1" x14ac:dyDescent="0.15">
      <c r="A69" s="16" t="s">
        <v>253</v>
      </c>
      <c r="B69" s="16" t="s">
        <v>169</v>
      </c>
      <c r="C69" s="16" t="s">
        <v>37</v>
      </c>
      <c r="D69" s="16" t="s">
        <v>21</v>
      </c>
      <c r="E69" s="23" t="s">
        <v>258</v>
      </c>
      <c r="F69" s="23" t="s">
        <v>254</v>
      </c>
      <c r="G69" s="18" t="s">
        <v>255</v>
      </c>
      <c r="H69" s="45">
        <v>4200</v>
      </c>
      <c r="I69" s="23" t="s">
        <v>22</v>
      </c>
    </row>
    <row r="70" spans="1:9" s="17" customFormat="1" ht="45.75" customHeight="1" x14ac:dyDescent="0.15">
      <c r="A70" s="16" t="s">
        <v>256</v>
      </c>
      <c r="B70" s="16" t="s">
        <v>169</v>
      </c>
      <c r="C70" s="16" t="s">
        <v>37</v>
      </c>
      <c r="D70" s="16" t="s">
        <v>21</v>
      </c>
      <c r="E70" s="23" t="s">
        <v>257</v>
      </c>
      <c r="F70" s="23" t="s">
        <v>254</v>
      </c>
      <c r="G70" s="18" t="s">
        <v>259</v>
      </c>
      <c r="H70" s="45">
        <v>4200</v>
      </c>
      <c r="I70" s="23" t="s">
        <v>22</v>
      </c>
    </row>
    <row r="71" spans="1:9" s="17" customFormat="1" ht="45.75" customHeight="1" x14ac:dyDescent="0.15">
      <c r="A71" s="16" t="s">
        <v>262</v>
      </c>
      <c r="B71" s="16" t="s">
        <v>169</v>
      </c>
      <c r="C71" s="16" t="s">
        <v>37</v>
      </c>
      <c r="D71" s="16" t="s">
        <v>21</v>
      </c>
      <c r="E71" s="23" t="s">
        <v>264</v>
      </c>
      <c r="F71" s="23" t="s">
        <v>403</v>
      </c>
      <c r="G71" s="18" t="s">
        <v>261</v>
      </c>
      <c r="H71" s="45">
        <v>4200</v>
      </c>
      <c r="I71" s="23" t="s">
        <v>22</v>
      </c>
    </row>
    <row r="72" spans="1:9" s="17" customFormat="1" ht="45.75" customHeight="1" x14ac:dyDescent="0.15">
      <c r="A72" s="16" t="s">
        <v>263</v>
      </c>
      <c r="B72" s="16" t="s">
        <v>169</v>
      </c>
      <c r="C72" s="16" t="s">
        <v>37</v>
      </c>
      <c r="D72" s="16" t="s">
        <v>21</v>
      </c>
      <c r="E72" s="23" t="s">
        <v>265</v>
      </c>
      <c r="F72" s="23" t="s">
        <v>266</v>
      </c>
      <c r="G72" s="18" t="s">
        <v>267</v>
      </c>
      <c r="H72" s="45">
        <v>4200</v>
      </c>
      <c r="I72" s="23" t="s">
        <v>22</v>
      </c>
    </row>
    <row r="73" spans="1:9" s="17" customFormat="1" ht="63.75" customHeight="1" x14ac:dyDescent="0.15">
      <c r="A73" s="16" t="s">
        <v>268</v>
      </c>
      <c r="B73" s="16" t="s">
        <v>89</v>
      </c>
      <c r="C73" s="16" t="s">
        <v>37</v>
      </c>
      <c r="D73" s="16" t="s">
        <v>21</v>
      </c>
      <c r="E73" s="23" t="s">
        <v>269</v>
      </c>
      <c r="F73" s="23" t="s">
        <v>270</v>
      </c>
      <c r="G73" s="18"/>
      <c r="H73" s="45">
        <v>8750</v>
      </c>
      <c r="I73" s="23"/>
    </row>
    <row r="74" spans="1:9" s="17" customFormat="1" ht="45.75" customHeight="1" x14ac:dyDescent="0.15">
      <c r="A74" s="35" t="s">
        <v>570</v>
      </c>
      <c r="B74" s="22" t="s">
        <v>414</v>
      </c>
      <c r="C74" s="16" t="s">
        <v>37</v>
      </c>
      <c r="D74" s="16" t="s">
        <v>21</v>
      </c>
      <c r="E74" s="23" t="s">
        <v>379</v>
      </c>
      <c r="F74" s="23" t="s">
        <v>378</v>
      </c>
      <c r="G74" s="18"/>
      <c r="H74" s="45">
        <v>6000</v>
      </c>
      <c r="I74" s="23"/>
    </row>
    <row r="75" spans="1:9" s="17" customFormat="1" ht="29.25" customHeight="1" x14ac:dyDescent="0.15">
      <c r="A75" s="16" t="s">
        <v>38</v>
      </c>
      <c r="B75" s="23" t="s">
        <v>43</v>
      </c>
      <c r="C75" s="16" t="s">
        <v>37</v>
      </c>
      <c r="D75" s="16" t="s">
        <v>21</v>
      </c>
      <c r="E75" s="16"/>
      <c r="F75" s="23" t="s">
        <v>48</v>
      </c>
      <c r="G75" s="35"/>
      <c r="H75" s="36">
        <v>5500</v>
      </c>
      <c r="I75" s="23"/>
    </row>
    <row r="76" spans="1:9" s="17" customFormat="1" ht="29.25" customHeight="1" x14ac:dyDescent="0.15">
      <c r="A76" s="16" t="s">
        <v>38</v>
      </c>
      <c r="B76" s="23" t="s">
        <v>44</v>
      </c>
      <c r="C76" s="16" t="s">
        <v>37</v>
      </c>
      <c r="D76" s="16" t="s">
        <v>21</v>
      </c>
      <c r="E76" s="16"/>
      <c r="F76" s="23" t="s">
        <v>49</v>
      </c>
      <c r="G76" s="35"/>
      <c r="H76" s="36">
        <v>3850</v>
      </c>
      <c r="I76" s="23"/>
    </row>
    <row r="77" spans="1:9" s="17" customFormat="1" ht="29.25" customHeight="1" x14ac:dyDescent="0.15">
      <c r="A77" s="16" t="s">
        <v>38</v>
      </c>
      <c r="B77" s="23" t="s">
        <v>45</v>
      </c>
      <c r="C77" s="16" t="s">
        <v>37</v>
      </c>
      <c r="D77" s="16" t="s">
        <v>21</v>
      </c>
      <c r="E77" s="16"/>
      <c r="F77" s="23" t="s">
        <v>50</v>
      </c>
      <c r="G77" s="35"/>
      <c r="H77" s="36">
        <v>8800</v>
      </c>
      <c r="I77" s="23"/>
    </row>
    <row r="78" spans="1:9" s="17" customFormat="1" ht="13.5" customHeight="1" x14ac:dyDescent="0.2">
      <c r="A78" s="16"/>
      <c r="B78" s="16"/>
      <c r="C78" s="16"/>
      <c r="D78" s="16"/>
      <c r="E78" s="16"/>
      <c r="F78" s="22"/>
      <c r="G78" s="16"/>
      <c r="H78" s="20"/>
      <c r="I78" s="23"/>
    </row>
    <row r="79" spans="1:9" s="34" customFormat="1" ht="13.5" customHeight="1" x14ac:dyDescent="0.15">
      <c r="A79" s="19"/>
      <c r="B79" s="19"/>
      <c r="C79" s="19"/>
      <c r="D79" s="19" t="s">
        <v>21</v>
      </c>
      <c r="E79" s="19"/>
      <c r="F79" s="32"/>
      <c r="G79" s="33" t="s">
        <v>160</v>
      </c>
      <c r="H79" s="21">
        <f>SUM(H10:H78)</f>
        <v>202122.09</v>
      </c>
      <c r="I79" s="32"/>
    </row>
    <row r="80" spans="1:9" x14ac:dyDescent="0.2">
      <c r="A80" s="41"/>
      <c r="B80" s="41"/>
      <c r="C80" s="41"/>
      <c r="D80" s="41"/>
      <c r="E80" s="41"/>
      <c r="F80" s="42"/>
      <c r="G80" s="43" t="s">
        <v>93</v>
      </c>
      <c r="H80" s="44">
        <f>H9+H79</f>
        <v>204912.09</v>
      </c>
      <c r="I80" s="42"/>
    </row>
    <row r="81" spans="1:10" x14ac:dyDescent="0.2">
      <c r="A81" s="8"/>
      <c r="I81" s="28"/>
    </row>
    <row r="82" spans="1:10" x14ac:dyDescent="0.2">
      <c r="A82" s="8"/>
      <c r="B82" s="8" t="s">
        <v>0</v>
      </c>
      <c r="C82" s="8"/>
      <c r="D82" s="8"/>
      <c r="E82" s="8" t="s">
        <v>1</v>
      </c>
      <c r="F82" s="28"/>
      <c r="G82" s="8"/>
      <c r="H82" s="8" t="s">
        <v>2</v>
      </c>
      <c r="I82" s="28"/>
    </row>
    <row r="83" spans="1:10" x14ac:dyDescent="0.2">
      <c r="A83" s="8"/>
      <c r="B83" s="8"/>
      <c r="C83" s="8"/>
      <c r="D83" s="8"/>
      <c r="E83" s="8"/>
      <c r="F83" s="28"/>
      <c r="G83" s="8"/>
      <c r="H83" s="8"/>
      <c r="I83" s="28"/>
    </row>
    <row r="86" spans="1:10" x14ac:dyDescent="0.2">
      <c r="A86" s="9"/>
      <c r="B86" s="8" t="s">
        <v>3</v>
      </c>
      <c r="C86" s="8"/>
      <c r="D86" s="8"/>
      <c r="E86" s="8" t="s">
        <v>4</v>
      </c>
      <c r="F86" s="28"/>
      <c r="G86" s="8"/>
      <c r="H86" s="8" t="s">
        <v>5</v>
      </c>
    </row>
    <row r="87" spans="1:10" x14ac:dyDescent="0.2">
      <c r="B87" s="48" t="s">
        <v>144</v>
      </c>
      <c r="E87" s="48" t="s">
        <v>145</v>
      </c>
      <c r="H87" s="9" t="s">
        <v>146</v>
      </c>
    </row>
    <row r="88" spans="1:10" x14ac:dyDescent="0.2">
      <c r="B88" s="48"/>
      <c r="E88" s="48"/>
      <c r="H88" s="9"/>
    </row>
    <row r="89" spans="1:10" x14ac:dyDescent="0.2">
      <c r="B89" s="9"/>
      <c r="E89" s="9"/>
      <c r="H89" s="9"/>
    </row>
    <row r="90" spans="1:10" x14ac:dyDescent="0.2">
      <c r="A90" s="4" t="s">
        <v>17</v>
      </c>
      <c r="B90" s="9"/>
      <c r="E90" s="9"/>
      <c r="H90" s="9"/>
    </row>
    <row r="91" spans="1:10" x14ac:dyDescent="0.2">
      <c r="B91" s="9"/>
      <c r="E91" s="9"/>
      <c r="H91" s="9"/>
    </row>
    <row r="92" spans="1:10" ht="18" x14ac:dyDescent="0.25">
      <c r="A92" s="194"/>
      <c r="B92" s="194"/>
      <c r="C92" s="194"/>
      <c r="D92" s="194"/>
      <c r="E92" s="194"/>
      <c r="F92" s="194"/>
      <c r="G92" s="194"/>
      <c r="H92" s="194"/>
      <c r="I92" s="194"/>
      <c r="J92" s="10"/>
    </row>
    <row r="93" spans="1:10" ht="18" x14ac:dyDescent="0.25">
      <c r="B93" s="9"/>
      <c r="C93" s="10"/>
      <c r="E93" s="9"/>
      <c r="H93" s="9"/>
    </row>
    <row r="94" spans="1:10" x14ac:dyDescent="0.2">
      <c r="B94" s="9"/>
      <c r="E94" s="9"/>
      <c r="H94" s="9"/>
    </row>
    <row r="95" spans="1:10" ht="18" x14ac:dyDescent="0.25">
      <c r="A95" s="10"/>
      <c r="B95" s="6"/>
      <c r="C95" s="6"/>
      <c r="D95" s="6"/>
      <c r="E95" s="6"/>
      <c r="G95" s="6"/>
      <c r="H95" s="6"/>
      <c r="I95" s="29"/>
      <c r="J95" s="6"/>
    </row>
    <row r="96" spans="1:10" x14ac:dyDescent="0.2">
      <c r="A96" s="11"/>
      <c r="B96" s="11"/>
      <c r="C96" s="11"/>
      <c r="D96" s="11"/>
      <c r="E96" s="11"/>
      <c r="G96" s="11"/>
      <c r="H96" s="11"/>
      <c r="I96" s="30"/>
      <c r="J96" s="11"/>
    </row>
    <row r="97" spans="1:10" ht="15.75" customHeight="1" x14ac:dyDescent="0.2">
      <c r="A97" s="12"/>
      <c r="B97" s="12"/>
      <c r="C97" s="12"/>
      <c r="D97" s="12"/>
      <c r="E97" s="13"/>
      <c r="G97" s="13"/>
      <c r="H97" s="13"/>
      <c r="I97" s="13"/>
      <c r="J97" s="13"/>
    </row>
    <row r="98" spans="1:10" ht="15.75" x14ac:dyDescent="0.25">
      <c r="A98" s="3"/>
      <c r="B98" s="11"/>
      <c r="C98" s="11"/>
      <c r="D98" s="11"/>
      <c r="E98" s="3"/>
      <c r="G98" s="11"/>
      <c r="H98" s="11"/>
      <c r="I98" s="30"/>
      <c r="J98" s="11"/>
    </row>
    <row r="99" spans="1:10" ht="15.75" customHeight="1" x14ac:dyDescent="0.2">
      <c r="A99" s="12"/>
      <c r="B99" s="12"/>
      <c r="C99" s="12"/>
      <c r="D99" s="12"/>
      <c r="E99" s="13"/>
      <c r="G99" s="13"/>
      <c r="H99" s="13"/>
      <c r="I99" s="13"/>
      <c r="J99" s="13"/>
    </row>
    <row r="100" spans="1:10" ht="15.75" x14ac:dyDescent="0.25">
      <c r="A100" s="6"/>
      <c r="B100" s="14"/>
      <c r="C100" s="14"/>
      <c r="D100" s="14"/>
      <c r="E100" s="6"/>
      <c r="G100" s="14"/>
      <c r="H100" s="14"/>
      <c r="I100" s="31"/>
      <c r="J100" s="14"/>
    </row>
    <row r="101" spans="1:10" ht="15.75" x14ac:dyDescent="0.25">
      <c r="A101" s="6"/>
      <c r="B101" s="6"/>
      <c r="C101" s="6"/>
      <c r="D101" s="6"/>
      <c r="E101" s="5"/>
      <c r="G101" s="5"/>
      <c r="H101" s="5"/>
      <c r="I101" s="25"/>
      <c r="J101" s="5"/>
    </row>
    <row r="102" spans="1:10" ht="15.75" x14ac:dyDescent="0.25">
      <c r="A102" s="6"/>
      <c r="B102" s="6"/>
      <c r="C102" s="6"/>
      <c r="D102" s="3"/>
      <c r="E102" s="5"/>
      <c r="G102" s="5"/>
      <c r="H102" s="5"/>
      <c r="I102" s="25"/>
      <c r="J102" s="5"/>
    </row>
    <row r="103" spans="1:10" ht="15.75" x14ac:dyDescent="0.25">
      <c r="A103" s="6"/>
      <c r="B103" s="6"/>
      <c r="C103" s="6"/>
      <c r="D103" s="3"/>
      <c r="E103" s="5"/>
      <c r="G103" s="5"/>
      <c r="H103" s="5"/>
      <c r="I103" s="25"/>
      <c r="J103" s="5"/>
    </row>
    <row r="104" spans="1:10" ht="15.75" x14ac:dyDescent="0.25">
      <c r="A104" s="6"/>
      <c r="B104" s="6"/>
      <c r="C104" s="6"/>
      <c r="D104" s="3"/>
      <c r="E104" s="5"/>
      <c r="G104" s="5"/>
      <c r="H104" s="5"/>
      <c r="I104" s="25"/>
      <c r="J104" s="5"/>
    </row>
    <row r="105" spans="1:10" ht="15.75" x14ac:dyDescent="0.25">
      <c r="A105" s="6"/>
      <c r="B105" s="6"/>
      <c r="C105" s="6"/>
      <c r="D105" s="6"/>
      <c r="E105" s="5"/>
      <c r="G105" s="5"/>
      <c r="H105" s="5"/>
      <c r="I105" s="25"/>
      <c r="J105" s="5"/>
    </row>
    <row r="106" spans="1:10" ht="15.75" x14ac:dyDescent="0.25">
      <c r="A106" s="6"/>
      <c r="B106" s="6"/>
      <c r="C106" s="6"/>
      <c r="D106" s="6"/>
      <c r="E106" s="5"/>
      <c r="G106" s="5"/>
      <c r="H106" s="5"/>
      <c r="I106" s="25"/>
      <c r="J106" s="5"/>
    </row>
    <row r="107" spans="1:10" ht="15.75" x14ac:dyDescent="0.25">
      <c r="A107" s="6"/>
      <c r="B107" s="6"/>
      <c r="C107" s="6"/>
      <c r="D107" s="6"/>
      <c r="E107" s="5"/>
      <c r="G107" s="5"/>
      <c r="H107" s="5"/>
      <c r="I107" s="25"/>
      <c r="J107" s="5"/>
    </row>
    <row r="108" spans="1:10" ht="15.75" x14ac:dyDescent="0.25">
      <c r="A108" s="6"/>
      <c r="B108" s="6"/>
      <c r="C108" s="6"/>
      <c r="D108" s="6"/>
      <c r="E108" s="5"/>
      <c r="G108" s="5"/>
      <c r="H108" s="5"/>
      <c r="I108" s="25"/>
      <c r="J108" s="5"/>
    </row>
    <row r="109" spans="1:10" ht="15.75" x14ac:dyDescent="0.25">
      <c r="A109" s="6"/>
      <c r="B109" s="6"/>
      <c r="C109" s="6"/>
      <c r="D109" s="6"/>
      <c r="E109" s="5"/>
      <c r="G109" s="5"/>
      <c r="H109" s="5"/>
      <c r="I109" s="25"/>
      <c r="J109" s="5"/>
    </row>
    <row r="110" spans="1:10" ht="15.75" x14ac:dyDescent="0.25">
      <c r="A110" s="6"/>
      <c r="B110" s="6"/>
      <c r="C110" s="6"/>
      <c r="D110" s="6"/>
      <c r="E110" s="5"/>
      <c r="G110" s="5"/>
      <c r="H110" s="5"/>
      <c r="I110" s="25"/>
      <c r="J110" s="5"/>
    </row>
    <row r="111" spans="1:10" ht="15.75" x14ac:dyDescent="0.25">
      <c r="A111" s="6"/>
      <c r="B111" s="6"/>
      <c r="C111" s="6"/>
      <c r="D111" s="6"/>
      <c r="E111" s="5"/>
      <c r="G111" s="5"/>
      <c r="H111" s="5"/>
      <c r="I111" s="25"/>
      <c r="J111" s="5"/>
    </row>
    <row r="112" spans="1:10" ht="15.75" x14ac:dyDescent="0.25">
      <c r="A112" s="6"/>
      <c r="B112" s="6"/>
      <c r="C112" s="6"/>
      <c r="D112" s="6"/>
      <c r="E112" s="5"/>
      <c r="G112" s="5"/>
      <c r="H112" s="5"/>
      <c r="I112" s="25"/>
      <c r="J112" s="5"/>
    </row>
    <row r="113" spans="1:10" ht="15.75" x14ac:dyDescent="0.25">
      <c r="A113" s="6"/>
      <c r="B113" s="6"/>
      <c r="C113" s="6"/>
      <c r="D113" s="6"/>
      <c r="E113" s="5"/>
      <c r="G113" s="5"/>
      <c r="H113" s="5"/>
      <c r="I113" s="25"/>
      <c r="J113" s="5"/>
    </row>
    <row r="114" spans="1:10" ht="15.75" x14ac:dyDescent="0.25">
      <c r="A114" s="6"/>
      <c r="B114" s="6"/>
      <c r="C114" s="6"/>
      <c r="D114" s="6"/>
      <c r="E114" s="5"/>
      <c r="G114" s="5"/>
      <c r="H114" s="5"/>
      <c r="I114" s="25"/>
      <c r="J114" s="5"/>
    </row>
    <row r="115" spans="1:10" ht="15.75" x14ac:dyDescent="0.25">
      <c r="A115" s="6"/>
      <c r="B115" s="6"/>
      <c r="C115" s="6"/>
      <c r="D115" s="6"/>
      <c r="E115" s="5"/>
      <c r="G115" s="5"/>
      <c r="H115" s="5"/>
      <c r="I115" s="25"/>
      <c r="J115" s="5"/>
    </row>
    <row r="116" spans="1:10" ht="15.75" x14ac:dyDescent="0.25">
      <c r="A116" s="6"/>
      <c r="B116" s="6"/>
      <c r="C116" s="6"/>
      <c r="D116" s="6"/>
      <c r="E116" s="5"/>
      <c r="G116" s="5"/>
      <c r="H116" s="5"/>
      <c r="I116" s="25"/>
      <c r="J116" s="5"/>
    </row>
    <row r="117" spans="1:10" ht="15.75" x14ac:dyDescent="0.25">
      <c r="A117" s="6"/>
      <c r="E117" s="15"/>
    </row>
  </sheetData>
  <mergeCells count="4">
    <mergeCell ref="A2:J2"/>
    <mergeCell ref="A4:I4"/>
    <mergeCell ref="A92:I92"/>
    <mergeCell ref="A5:I5"/>
  </mergeCells>
  <pageMargins left="0.70866141732283472" right="0.70866141732283472" top="0.74803149606299213" bottom="0.74803149606299213" header="0.31496062992125984" footer="0.31496062992125984"/>
  <pageSetup scale="57" fitToHeight="2" orientation="landscape" r:id="rId1"/>
  <rowBreaks count="1" manualBreakCount="1">
    <brk id="9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31"/>
  <sheetViews>
    <sheetView topLeftCell="A4" workbookViewId="0">
      <selection activeCell="H28" sqref="H28"/>
    </sheetView>
  </sheetViews>
  <sheetFormatPr baseColWidth="10" defaultRowHeight="12.75" x14ac:dyDescent="0.2"/>
  <cols>
    <col min="7" max="7" width="43.140625" customWidth="1"/>
    <col min="8" max="8" width="39.7109375" customWidth="1"/>
  </cols>
  <sheetData>
    <row r="1" spans="2:12" x14ac:dyDescent="0.2">
      <c r="D1" s="197" t="s">
        <v>940</v>
      </c>
      <c r="E1" s="197"/>
      <c r="F1" s="197"/>
      <c r="G1" s="197"/>
      <c r="H1" s="197"/>
      <c r="I1" s="197"/>
      <c r="J1" s="197"/>
      <c r="K1" s="197"/>
      <c r="L1" s="197"/>
    </row>
    <row r="2" spans="2:12" x14ac:dyDescent="0.2">
      <c r="D2" s="197" t="s">
        <v>941</v>
      </c>
      <c r="E2" s="197"/>
      <c r="F2" s="197"/>
      <c r="G2" s="197"/>
      <c r="H2" s="197"/>
      <c r="I2" s="197"/>
      <c r="J2" s="197"/>
      <c r="K2" s="197"/>
      <c r="L2" s="197"/>
    </row>
    <row r="3" spans="2:12" x14ac:dyDescent="0.2">
      <c r="D3" s="197" t="s">
        <v>942</v>
      </c>
      <c r="E3" s="197"/>
      <c r="F3" s="197"/>
      <c r="G3" s="197"/>
      <c r="H3" s="197"/>
      <c r="I3" s="197"/>
      <c r="J3" s="197"/>
      <c r="K3" s="197"/>
      <c r="L3" s="197"/>
    </row>
    <row r="5" spans="2:12" x14ac:dyDescent="0.2">
      <c r="B5" s="198" t="s">
        <v>943</v>
      </c>
      <c r="C5" s="198" t="s">
        <v>944</v>
      </c>
      <c r="D5" s="198" t="s">
        <v>945</v>
      </c>
      <c r="E5" s="198" t="s">
        <v>946</v>
      </c>
      <c r="F5" s="84" t="s">
        <v>947</v>
      </c>
      <c r="G5" s="198" t="s">
        <v>948</v>
      </c>
      <c r="H5" s="198" t="s">
        <v>949</v>
      </c>
      <c r="I5" s="198" t="s">
        <v>950</v>
      </c>
      <c r="J5" s="199" t="s">
        <v>951</v>
      </c>
    </row>
    <row r="6" spans="2:12" x14ac:dyDescent="0.2">
      <c r="B6" s="198"/>
      <c r="C6" s="198"/>
      <c r="D6" s="198"/>
      <c r="E6" s="198"/>
      <c r="F6" s="41" t="s">
        <v>952</v>
      </c>
      <c r="G6" s="198"/>
      <c r="H6" s="198"/>
      <c r="I6" s="198"/>
      <c r="J6" s="199"/>
    </row>
    <row r="7" spans="2:12" x14ac:dyDescent="0.2">
      <c r="B7" s="200" t="s">
        <v>953</v>
      </c>
      <c r="C7" s="201" t="s">
        <v>954</v>
      </c>
      <c r="D7" s="85"/>
      <c r="E7" s="85"/>
      <c r="F7" s="41"/>
      <c r="G7" s="85" t="s">
        <v>955</v>
      </c>
      <c r="H7" s="85" t="s">
        <v>956</v>
      </c>
      <c r="I7" s="85" t="s">
        <v>957</v>
      </c>
      <c r="J7" s="203">
        <v>1200</v>
      </c>
    </row>
    <row r="8" spans="2:12" x14ac:dyDescent="0.2">
      <c r="B8" s="200"/>
      <c r="C8" s="202"/>
      <c r="D8" s="86"/>
      <c r="E8" s="86"/>
      <c r="F8" s="86"/>
      <c r="G8" s="86" t="s">
        <v>282</v>
      </c>
      <c r="H8" s="86" t="s">
        <v>125</v>
      </c>
      <c r="I8" s="86" t="s">
        <v>958</v>
      </c>
      <c r="J8" s="203"/>
    </row>
    <row r="9" spans="2:12" x14ac:dyDescent="0.2">
      <c r="B9" s="200"/>
      <c r="C9" s="202"/>
      <c r="D9" s="86"/>
      <c r="E9" s="86"/>
      <c r="F9" s="86"/>
      <c r="G9" s="86" t="s">
        <v>959</v>
      </c>
      <c r="H9" s="86" t="s">
        <v>960</v>
      </c>
      <c r="I9" s="86" t="s">
        <v>961</v>
      </c>
      <c r="J9" s="203"/>
    </row>
    <row r="10" spans="2:12" x14ac:dyDescent="0.2">
      <c r="B10" s="200"/>
      <c r="C10" s="202"/>
      <c r="D10" s="86"/>
      <c r="E10" s="86"/>
      <c r="F10" s="86"/>
      <c r="G10" s="86" t="s">
        <v>962</v>
      </c>
      <c r="H10" s="86" t="s">
        <v>963</v>
      </c>
      <c r="I10" s="86" t="s">
        <v>964</v>
      </c>
      <c r="J10" s="203"/>
    </row>
    <row r="11" spans="2:12" x14ac:dyDescent="0.2">
      <c r="B11" s="200"/>
      <c r="C11" s="202"/>
      <c r="D11" s="86"/>
      <c r="E11" s="86"/>
      <c r="F11" s="86"/>
      <c r="G11" s="89" t="s">
        <v>1053</v>
      </c>
      <c r="H11" s="86"/>
      <c r="I11" s="86"/>
      <c r="J11" s="203"/>
    </row>
    <row r="12" spans="2:12" x14ac:dyDescent="0.2">
      <c r="B12" s="200"/>
      <c r="C12" s="204" t="s">
        <v>965</v>
      </c>
      <c r="D12" s="86"/>
      <c r="E12" s="86"/>
      <c r="F12" s="86"/>
      <c r="G12" s="86" t="s">
        <v>966</v>
      </c>
      <c r="H12" s="86" t="s">
        <v>967</v>
      </c>
      <c r="I12" s="86" t="s">
        <v>968</v>
      </c>
      <c r="J12" s="202">
        <v>1200</v>
      </c>
    </row>
    <row r="13" spans="2:12" x14ac:dyDescent="0.2">
      <c r="B13" s="200"/>
      <c r="C13" s="203"/>
      <c r="D13" s="86"/>
      <c r="E13" s="86"/>
      <c r="F13" s="86"/>
      <c r="G13" s="86" t="s">
        <v>969</v>
      </c>
      <c r="H13" s="86" t="s">
        <v>970</v>
      </c>
      <c r="I13" s="86" t="s">
        <v>971</v>
      </c>
      <c r="J13" s="202"/>
    </row>
    <row r="14" spans="2:12" x14ac:dyDescent="0.2">
      <c r="B14" s="200"/>
      <c r="C14" s="203"/>
      <c r="D14" s="86"/>
      <c r="E14" s="86"/>
      <c r="F14" s="86"/>
      <c r="G14" s="86" t="s">
        <v>972</v>
      </c>
      <c r="H14" s="86" t="s">
        <v>973</v>
      </c>
      <c r="I14" s="86" t="s">
        <v>974</v>
      </c>
      <c r="J14" s="202"/>
    </row>
    <row r="15" spans="2:12" x14ac:dyDescent="0.2">
      <c r="B15" s="200"/>
      <c r="C15" s="203"/>
      <c r="D15" s="86"/>
      <c r="E15" s="86"/>
      <c r="F15" s="86"/>
      <c r="G15" s="86" t="s">
        <v>975</v>
      </c>
      <c r="H15" s="86" t="s">
        <v>976</v>
      </c>
      <c r="I15" s="86" t="s">
        <v>977</v>
      </c>
      <c r="J15" s="202"/>
    </row>
    <row r="16" spans="2:12" x14ac:dyDescent="0.2">
      <c r="B16" s="200"/>
      <c r="C16" s="203"/>
      <c r="D16" s="86"/>
      <c r="E16" s="86"/>
      <c r="F16" s="86"/>
      <c r="G16" s="89" t="s">
        <v>978</v>
      </c>
      <c r="H16" s="89" t="s">
        <v>979</v>
      </c>
      <c r="I16" s="86" t="s">
        <v>980</v>
      </c>
      <c r="J16" s="202"/>
    </row>
    <row r="17" spans="2:10" x14ac:dyDescent="0.2">
      <c r="B17" s="200"/>
      <c r="C17" s="201" t="s">
        <v>954</v>
      </c>
      <c r="D17" s="86"/>
      <c r="E17" s="86"/>
      <c r="F17" s="86"/>
      <c r="G17" s="86" t="s">
        <v>981</v>
      </c>
      <c r="H17" s="86" t="s">
        <v>982</v>
      </c>
      <c r="I17" s="86" t="s">
        <v>983</v>
      </c>
      <c r="J17" s="202">
        <v>1200</v>
      </c>
    </row>
    <row r="18" spans="2:10" x14ac:dyDescent="0.2">
      <c r="B18" s="200"/>
      <c r="C18" s="202"/>
      <c r="D18" s="86"/>
      <c r="E18" s="86"/>
      <c r="F18" s="86"/>
      <c r="G18" s="86" t="s">
        <v>984</v>
      </c>
      <c r="H18" s="86" t="s">
        <v>985</v>
      </c>
      <c r="I18" s="86" t="s">
        <v>986</v>
      </c>
      <c r="J18" s="202"/>
    </row>
    <row r="19" spans="2:10" x14ac:dyDescent="0.2">
      <c r="B19" s="200"/>
      <c r="C19" s="202"/>
      <c r="D19" s="86"/>
      <c r="E19" s="86"/>
      <c r="F19" s="86"/>
      <c r="G19" s="86" t="s">
        <v>987</v>
      </c>
      <c r="H19" s="86" t="s">
        <v>988</v>
      </c>
      <c r="I19" s="86" t="s">
        <v>989</v>
      </c>
      <c r="J19" s="202"/>
    </row>
    <row r="20" spans="2:10" x14ac:dyDescent="0.2">
      <c r="B20" s="200"/>
      <c r="C20" s="202"/>
      <c r="D20" s="86"/>
      <c r="E20" s="86"/>
      <c r="F20" s="86"/>
      <c r="G20" s="86" t="s">
        <v>990</v>
      </c>
      <c r="H20" s="86" t="s">
        <v>991</v>
      </c>
      <c r="I20" s="86" t="s">
        <v>992</v>
      </c>
      <c r="J20" s="202"/>
    </row>
    <row r="21" spans="2:10" x14ac:dyDescent="0.2">
      <c r="B21" s="200"/>
      <c r="C21" s="202"/>
      <c r="D21" s="86"/>
      <c r="E21" s="86"/>
      <c r="F21" s="86"/>
      <c r="G21" s="89" t="s">
        <v>993</v>
      </c>
      <c r="H21" s="89" t="s">
        <v>994</v>
      </c>
      <c r="I21" s="86" t="s">
        <v>995</v>
      </c>
      <c r="J21" s="202"/>
    </row>
    <row r="22" spans="2:10" x14ac:dyDescent="0.2">
      <c r="B22" s="200"/>
      <c r="C22" s="86" t="s">
        <v>996</v>
      </c>
      <c r="D22" s="86"/>
      <c r="E22" s="86"/>
      <c r="F22" s="86"/>
      <c r="G22" s="89" t="s">
        <v>920</v>
      </c>
      <c r="H22" s="89" t="s">
        <v>919</v>
      </c>
      <c r="I22" s="86" t="s">
        <v>997</v>
      </c>
      <c r="J22" s="86">
        <v>66</v>
      </c>
    </row>
    <row r="23" spans="2:10" x14ac:dyDescent="0.2">
      <c r="B23" s="200"/>
      <c r="C23" s="86" t="s">
        <v>996</v>
      </c>
      <c r="D23" s="86"/>
      <c r="E23" s="86"/>
      <c r="F23" s="86"/>
      <c r="G23" s="89" t="s">
        <v>998</v>
      </c>
      <c r="H23" s="89" t="s">
        <v>999</v>
      </c>
      <c r="I23" s="86" t="s">
        <v>1000</v>
      </c>
      <c r="J23" s="86">
        <v>37.9</v>
      </c>
    </row>
    <row r="24" spans="2:10" x14ac:dyDescent="0.2">
      <c r="B24" s="200"/>
      <c r="C24" s="86" t="s">
        <v>996</v>
      </c>
      <c r="D24" s="86"/>
      <c r="E24" s="86"/>
      <c r="F24" s="86"/>
      <c r="G24" s="86" t="s">
        <v>998</v>
      </c>
      <c r="H24" s="86" t="s">
        <v>999</v>
      </c>
      <c r="I24" s="86" t="s">
        <v>1000</v>
      </c>
      <c r="J24" s="86">
        <v>84</v>
      </c>
    </row>
    <row r="25" spans="2:10" x14ac:dyDescent="0.2">
      <c r="B25" s="200"/>
      <c r="C25" s="86" t="s">
        <v>20</v>
      </c>
      <c r="D25" s="86"/>
      <c r="E25" s="86"/>
      <c r="F25" s="86"/>
      <c r="G25" s="89" t="s">
        <v>1001</v>
      </c>
      <c r="H25" s="89" t="s">
        <v>551</v>
      </c>
      <c r="I25" s="86" t="s">
        <v>1002</v>
      </c>
      <c r="J25" s="86">
        <v>402.2</v>
      </c>
    </row>
    <row r="26" spans="2:10" x14ac:dyDescent="0.2">
      <c r="B26" s="200"/>
      <c r="C26" s="86" t="s">
        <v>1003</v>
      </c>
      <c r="D26" s="86"/>
      <c r="E26" s="86"/>
      <c r="F26" s="86"/>
      <c r="G26" s="86" t="s">
        <v>1004</v>
      </c>
      <c r="H26" s="86" t="s">
        <v>1005</v>
      </c>
      <c r="I26" s="86" t="s">
        <v>1006</v>
      </c>
      <c r="J26" s="86">
        <v>418</v>
      </c>
    </row>
    <row r="27" spans="2:10" x14ac:dyDescent="0.2">
      <c r="B27" s="200"/>
      <c r="C27" s="86" t="s">
        <v>1003</v>
      </c>
      <c r="D27" s="86"/>
      <c r="E27" s="86"/>
      <c r="F27" s="86"/>
      <c r="G27" s="86" t="s">
        <v>1004</v>
      </c>
      <c r="H27" s="86" t="s">
        <v>1005</v>
      </c>
      <c r="I27" s="86" t="s">
        <v>1006</v>
      </c>
      <c r="J27" s="86">
        <v>418</v>
      </c>
    </row>
    <row r="28" spans="2:10" x14ac:dyDescent="0.2">
      <c r="B28" s="200"/>
      <c r="C28" s="86" t="s">
        <v>1003</v>
      </c>
      <c r="D28" s="86"/>
      <c r="E28" s="86"/>
      <c r="F28" s="86"/>
      <c r="G28" s="86" t="s">
        <v>1007</v>
      </c>
      <c r="H28" s="86" t="s">
        <v>1008</v>
      </c>
      <c r="I28" s="86" t="s">
        <v>1009</v>
      </c>
      <c r="J28" s="86">
        <v>499.99</v>
      </c>
    </row>
    <row r="29" spans="2:10" x14ac:dyDescent="0.2">
      <c r="B29" s="87"/>
      <c r="C29" s="86" t="s">
        <v>20</v>
      </c>
      <c r="D29" s="86"/>
      <c r="E29" s="86"/>
      <c r="F29" s="86"/>
      <c r="G29" s="89" t="s">
        <v>1010</v>
      </c>
      <c r="H29" s="89" t="s">
        <v>1011</v>
      </c>
      <c r="I29" s="86" t="s">
        <v>1012</v>
      </c>
      <c r="J29" s="86">
        <v>125</v>
      </c>
    </row>
    <row r="30" spans="2:10" x14ac:dyDescent="0.2">
      <c r="B30" s="87"/>
      <c r="C30" s="86" t="s">
        <v>922</v>
      </c>
      <c r="D30" s="86"/>
      <c r="E30" s="86"/>
      <c r="F30" s="86"/>
      <c r="G30" s="89" t="s">
        <v>30</v>
      </c>
      <c r="H30" s="86" t="s">
        <v>156</v>
      </c>
      <c r="I30" s="86" t="s">
        <v>1013</v>
      </c>
      <c r="J30" s="86">
        <v>179</v>
      </c>
    </row>
    <row r="31" spans="2:10" x14ac:dyDescent="0.2">
      <c r="B31" s="87"/>
      <c r="C31" s="86"/>
      <c r="D31" s="86"/>
      <c r="E31" s="86"/>
      <c r="F31" s="86"/>
      <c r="G31" s="86" t="s">
        <v>1014</v>
      </c>
      <c r="H31" s="86" t="s">
        <v>1015</v>
      </c>
      <c r="I31" s="86" t="s">
        <v>1016</v>
      </c>
      <c r="J31" s="86">
        <v>361.99</v>
      </c>
    </row>
  </sheetData>
  <mergeCells count="18">
    <mergeCell ref="B7:B28"/>
    <mergeCell ref="C7:C11"/>
    <mergeCell ref="J7:J11"/>
    <mergeCell ref="C12:C16"/>
    <mergeCell ref="J12:J16"/>
    <mergeCell ref="C17:C21"/>
    <mergeCell ref="J17:J21"/>
    <mergeCell ref="D1:L1"/>
    <mergeCell ref="D2:L2"/>
    <mergeCell ref="D3:L3"/>
    <mergeCell ref="B5:B6"/>
    <mergeCell ref="C5:C6"/>
    <mergeCell ref="D5:D6"/>
    <mergeCell ref="E5:E6"/>
    <mergeCell ref="G5:G6"/>
    <mergeCell ref="H5:H6"/>
    <mergeCell ref="I5:I6"/>
    <mergeCell ref="J5:J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84"/>
  <sheetViews>
    <sheetView view="pageBreakPreview" zoomScale="85" zoomScaleNormal="100" zoomScaleSheetLayoutView="85" workbookViewId="0">
      <selection activeCell="E25" sqref="E25:E26"/>
    </sheetView>
  </sheetViews>
  <sheetFormatPr baseColWidth="10" defaultRowHeight="12.75" x14ac:dyDescent="0.2"/>
  <cols>
    <col min="1" max="1" width="9.7109375" style="9" customWidth="1"/>
    <col min="2" max="2" width="18.7109375" style="76" customWidth="1"/>
    <col min="3" max="3" width="16.5703125" style="9" customWidth="1"/>
    <col min="4" max="4" width="23.28515625" style="76" customWidth="1"/>
    <col min="5" max="5" width="23.7109375" style="9" customWidth="1"/>
    <col min="6" max="6" width="26.28515625" style="76" customWidth="1"/>
    <col min="7" max="7" width="19" style="9" customWidth="1"/>
    <col min="8" max="8" width="12.42578125" style="9" customWidth="1"/>
    <col min="9" max="9" width="17.5703125" style="76" customWidth="1"/>
    <col min="10" max="16384" width="11.42578125" style="9"/>
  </cols>
  <sheetData>
    <row r="1" spans="1:10" s="4" customFormat="1" x14ac:dyDescent="0.2">
      <c r="B1" s="90"/>
      <c r="D1" s="90"/>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29"/>
      <c r="C3" s="6"/>
      <c r="D3" s="29"/>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51</v>
      </c>
      <c r="B5" s="195"/>
      <c r="C5" s="195"/>
      <c r="D5" s="195"/>
      <c r="E5" s="195"/>
      <c r="F5" s="195"/>
      <c r="G5" s="195"/>
      <c r="H5" s="195"/>
      <c r="I5" s="195"/>
      <c r="J5" s="3"/>
    </row>
    <row r="6" spans="1:10" s="4" customFormat="1" ht="15.75" customHeight="1" x14ac:dyDescent="0.25">
      <c r="A6" s="7"/>
      <c r="B6" s="26"/>
      <c r="C6" s="3"/>
      <c r="D6" s="26"/>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06" customFormat="1" ht="12" customHeight="1" x14ac:dyDescent="0.2">
      <c r="A8" s="101"/>
      <c r="B8" s="103"/>
      <c r="C8" s="102"/>
      <c r="D8" s="103"/>
      <c r="E8" s="103"/>
      <c r="F8" s="103"/>
      <c r="G8" s="104"/>
      <c r="H8" s="105"/>
      <c r="I8" s="103"/>
    </row>
    <row r="9" spans="1:10" s="106" customFormat="1" ht="12" customHeight="1" x14ac:dyDescent="0.2">
      <c r="A9" s="101"/>
      <c r="B9" s="103"/>
      <c r="C9" s="102"/>
      <c r="D9" s="103"/>
      <c r="E9" s="103"/>
      <c r="F9" s="103"/>
      <c r="G9" s="104"/>
      <c r="H9" s="105"/>
      <c r="I9" s="103"/>
    </row>
    <row r="10" spans="1:10" s="106" customFormat="1" ht="12" customHeight="1" x14ac:dyDescent="0.2">
      <c r="A10" s="101"/>
      <c r="B10" s="103"/>
      <c r="C10" s="102"/>
      <c r="D10" s="103"/>
      <c r="E10" s="103"/>
      <c r="F10" s="103"/>
      <c r="G10" s="104"/>
      <c r="H10" s="105"/>
      <c r="I10" s="103"/>
    </row>
    <row r="11" spans="1:10" s="106" customFormat="1" ht="12" customHeight="1" x14ac:dyDescent="0.2">
      <c r="A11" s="101"/>
      <c r="B11" s="103"/>
      <c r="C11" s="102"/>
      <c r="D11" s="103"/>
      <c r="E11" s="103"/>
      <c r="F11" s="103"/>
      <c r="G11" s="104"/>
      <c r="H11" s="105"/>
      <c r="I11" s="103"/>
    </row>
    <row r="12" spans="1:10" s="106" customFormat="1" ht="12" customHeight="1" x14ac:dyDescent="0.2">
      <c r="A12" s="102"/>
      <c r="B12" s="103"/>
      <c r="C12" s="102"/>
      <c r="D12" s="103"/>
      <c r="E12" s="103"/>
      <c r="F12" s="103"/>
      <c r="G12" s="104"/>
      <c r="H12" s="105"/>
      <c r="I12" s="103"/>
    </row>
    <row r="13" spans="1:10" s="106" customFormat="1" ht="13.5" customHeight="1" x14ac:dyDescent="0.2">
      <c r="A13" s="102"/>
      <c r="B13" s="103"/>
      <c r="C13" s="102"/>
      <c r="D13" s="103"/>
      <c r="E13" s="102"/>
      <c r="F13" s="103"/>
      <c r="G13" s="112" t="s">
        <v>159</v>
      </c>
      <c r="H13" s="113">
        <f>SUM(H8:H12)</f>
        <v>0</v>
      </c>
      <c r="I13" s="103"/>
    </row>
    <row r="14" spans="1:10" s="111" customFormat="1" ht="23.25" customHeight="1" x14ac:dyDescent="0.2">
      <c r="A14" s="151" t="s">
        <v>2277</v>
      </c>
      <c r="B14" s="107" t="s">
        <v>42</v>
      </c>
      <c r="C14" s="109" t="s">
        <v>2276</v>
      </c>
      <c r="D14" s="107" t="s">
        <v>46</v>
      </c>
      <c r="E14" s="109" t="s">
        <v>40</v>
      </c>
      <c r="F14" s="114" t="s">
        <v>41</v>
      </c>
      <c r="G14" s="109"/>
      <c r="H14" s="98">
        <v>2480</v>
      </c>
      <c r="I14" s="107"/>
    </row>
    <row r="15" spans="1:10" s="106" customFormat="1" ht="13.5" customHeight="1" x14ac:dyDescent="0.2">
      <c r="A15" s="102"/>
      <c r="B15" s="103"/>
      <c r="C15" s="102"/>
      <c r="D15" s="103"/>
      <c r="E15" s="102"/>
      <c r="F15" s="103"/>
      <c r="G15" s="112"/>
      <c r="H15" s="113"/>
      <c r="I15" s="103"/>
    </row>
    <row r="16" spans="1:10" s="111" customFormat="1" ht="11.25" customHeight="1" x14ac:dyDescent="0.2">
      <c r="A16" s="109"/>
      <c r="B16" s="107"/>
      <c r="C16" s="109"/>
      <c r="D16" s="107"/>
      <c r="E16" s="109"/>
      <c r="F16" s="114"/>
      <c r="G16" s="109"/>
      <c r="H16" s="91"/>
      <c r="I16" s="107"/>
    </row>
    <row r="17" spans="1:9" s="106" customFormat="1" ht="13.5" customHeight="1" x14ac:dyDescent="0.2">
      <c r="A17" s="102"/>
      <c r="B17" s="103"/>
      <c r="C17" s="102"/>
      <c r="D17" s="103"/>
      <c r="E17" s="102"/>
      <c r="F17" s="119" t="s">
        <v>2273</v>
      </c>
      <c r="G17" s="112" t="s">
        <v>160</v>
      </c>
      <c r="H17" s="113">
        <f>SUM(H14:H16)</f>
        <v>2480</v>
      </c>
      <c r="I17" s="103"/>
    </row>
    <row r="18" spans="1:9" s="106" customFormat="1" ht="13.5" customHeight="1" x14ac:dyDescent="0.2">
      <c r="A18" s="102"/>
      <c r="B18" s="103"/>
      <c r="C18" s="102"/>
      <c r="D18" s="103"/>
      <c r="E18" s="102"/>
      <c r="F18" s="103"/>
      <c r="G18" s="112"/>
      <c r="H18" s="113"/>
      <c r="I18" s="103"/>
    </row>
    <row r="19" spans="1:9" s="106" customFormat="1" ht="13.5" customHeight="1" x14ac:dyDescent="0.2">
      <c r="A19" s="102"/>
      <c r="B19" s="103"/>
      <c r="C19" s="102"/>
      <c r="D19" s="103"/>
      <c r="E19" s="102"/>
      <c r="F19" s="103"/>
      <c r="G19" s="112"/>
      <c r="H19" s="113"/>
      <c r="I19" s="103"/>
    </row>
    <row r="20" spans="1:9" s="106" customFormat="1" ht="40.5" customHeight="1" x14ac:dyDescent="0.2">
      <c r="A20" s="101" t="s">
        <v>2279</v>
      </c>
      <c r="B20" s="103" t="s">
        <v>88</v>
      </c>
      <c r="C20" s="102" t="s">
        <v>2216</v>
      </c>
      <c r="D20" s="103" t="s">
        <v>21</v>
      </c>
      <c r="E20" s="103" t="s">
        <v>346</v>
      </c>
      <c r="F20" s="103" t="s">
        <v>2269</v>
      </c>
      <c r="G20" s="101" t="s">
        <v>2215</v>
      </c>
      <c r="H20" s="115">
        <v>487.2</v>
      </c>
      <c r="I20" s="103"/>
    </row>
    <row r="21" spans="1:9" s="106" customFormat="1" ht="46.5" customHeight="1" x14ac:dyDescent="0.2">
      <c r="A21" s="101" t="s">
        <v>2278</v>
      </c>
      <c r="B21" s="103" t="s">
        <v>89</v>
      </c>
      <c r="C21" s="102" t="s">
        <v>2216</v>
      </c>
      <c r="D21" s="103" t="s">
        <v>21</v>
      </c>
      <c r="E21" s="102" t="s">
        <v>92</v>
      </c>
      <c r="F21" s="103" t="s">
        <v>90</v>
      </c>
      <c r="G21" s="101" t="s">
        <v>91</v>
      </c>
      <c r="H21" s="115">
        <f>2932*2</f>
        <v>5864</v>
      </c>
      <c r="I21" s="103"/>
    </row>
    <row r="22" spans="1:9" s="106" customFormat="1" ht="38.25" customHeight="1" x14ac:dyDescent="0.2">
      <c r="A22" s="101" t="s">
        <v>2275</v>
      </c>
      <c r="B22" s="103" t="s">
        <v>43</v>
      </c>
      <c r="C22" s="102" t="s">
        <v>2216</v>
      </c>
      <c r="D22" s="103" t="s">
        <v>21</v>
      </c>
      <c r="E22" s="102"/>
      <c r="F22" s="103" t="s">
        <v>48</v>
      </c>
      <c r="G22" s="101"/>
      <c r="H22" s="115">
        <v>5500</v>
      </c>
      <c r="I22" s="103"/>
    </row>
    <row r="23" spans="1:9" s="106" customFormat="1" ht="38.25" customHeight="1" x14ac:dyDescent="0.2">
      <c r="A23" s="101" t="s">
        <v>2275</v>
      </c>
      <c r="B23" s="103" t="s">
        <v>44</v>
      </c>
      <c r="C23" s="102" t="s">
        <v>2216</v>
      </c>
      <c r="D23" s="103" t="s">
        <v>21</v>
      </c>
      <c r="E23" s="102"/>
      <c r="F23" s="103" t="s">
        <v>49</v>
      </c>
      <c r="G23" s="101"/>
      <c r="H23" s="115">
        <v>3850</v>
      </c>
      <c r="I23" s="103"/>
    </row>
    <row r="24" spans="1:9" s="106" customFormat="1" ht="29.25" customHeight="1" x14ac:dyDescent="0.2">
      <c r="A24" s="101" t="s">
        <v>2275</v>
      </c>
      <c r="B24" s="103" t="s">
        <v>45</v>
      </c>
      <c r="C24" s="102" t="s">
        <v>2216</v>
      </c>
      <c r="D24" s="103" t="s">
        <v>21</v>
      </c>
      <c r="E24" s="102"/>
      <c r="F24" s="103" t="s">
        <v>50</v>
      </c>
      <c r="G24" s="101"/>
      <c r="H24" s="115">
        <v>8800</v>
      </c>
      <c r="I24" s="103"/>
    </row>
    <row r="25" spans="1:9" s="106" customFormat="1" ht="36.75" customHeight="1" x14ac:dyDescent="0.2">
      <c r="A25" s="103" t="s">
        <v>80</v>
      </c>
      <c r="B25" s="103" t="s">
        <v>416</v>
      </c>
      <c r="C25" s="103" t="s">
        <v>2216</v>
      </c>
      <c r="D25" s="103" t="s">
        <v>21</v>
      </c>
      <c r="E25" s="103" t="s">
        <v>20</v>
      </c>
      <c r="F25" s="103" t="s">
        <v>1643</v>
      </c>
      <c r="G25" s="103" t="s">
        <v>1644</v>
      </c>
      <c r="H25" s="115">
        <v>1000</v>
      </c>
      <c r="I25" s="86"/>
    </row>
    <row r="26" spans="1:9" s="106" customFormat="1" ht="36.75" customHeight="1" x14ac:dyDescent="0.2">
      <c r="A26" s="103" t="s">
        <v>80</v>
      </c>
      <c r="B26" s="103" t="s">
        <v>416</v>
      </c>
      <c r="C26" s="103" t="s">
        <v>2216</v>
      </c>
      <c r="D26" s="103" t="s">
        <v>21</v>
      </c>
      <c r="E26" s="103" t="s">
        <v>20</v>
      </c>
      <c r="F26" s="103" t="s">
        <v>2232</v>
      </c>
      <c r="G26" s="103" t="s">
        <v>1903</v>
      </c>
      <c r="H26" s="115">
        <v>130</v>
      </c>
      <c r="I26" s="86"/>
    </row>
    <row r="27" spans="1:9" s="106" customFormat="1" ht="36.75" customHeight="1" x14ac:dyDescent="0.2">
      <c r="A27" s="103" t="s">
        <v>80</v>
      </c>
      <c r="B27" s="103" t="s">
        <v>416</v>
      </c>
      <c r="C27" s="103" t="s">
        <v>2216</v>
      </c>
      <c r="D27" s="103" t="s">
        <v>21</v>
      </c>
      <c r="E27" s="103" t="s">
        <v>20</v>
      </c>
      <c r="F27" s="103" t="s">
        <v>2228</v>
      </c>
      <c r="G27" s="103" t="s">
        <v>2229</v>
      </c>
      <c r="H27" s="115">
        <v>263</v>
      </c>
      <c r="I27" s="86"/>
    </row>
    <row r="28" spans="1:9" s="106" customFormat="1" ht="36.75" customHeight="1" x14ac:dyDescent="0.2">
      <c r="A28" s="103" t="s">
        <v>80</v>
      </c>
      <c r="B28" s="103" t="s">
        <v>416</v>
      </c>
      <c r="C28" s="103" t="s">
        <v>2216</v>
      </c>
      <c r="D28" s="103" t="s">
        <v>21</v>
      </c>
      <c r="E28" s="103" t="s">
        <v>20</v>
      </c>
      <c r="F28" s="103" t="s">
        <v>2226</v>
      </c>
      <c r="G28" s="103" t="s">
        <v>2227</v>
      </c>
      <c r="H28" s="115">
        <v>182</v>
      </c>
      <c r="I28" s="86"/>
    </row>
    <row r="29" spans="1:9" s="106" customFormat="1" ht="36.75" customHeight="1" x14ac:dyDescent="0.2">
      <c r="A29" s="103" t="s">
        <v>80</v>
      </c>
      <c r="B29" s="103" t="s">
        <v>416</v>
      </c>
      <c r="C29" s="103" t="s">
        <v>2216</v>
      </c>
      <c r="D29" s="103" t="s">
        <v>21</v>
      </c>
      <c r="E29" s="103" t="s">
        <v>20</v>
      </c>
      <c r="F29" s="103" t="s">
        <v>2224</v>
      </c>
      <c r="G29" s="103" t="s">
        <v>2225</v>
      </c>
      <c r="H29" s="115">
        <v>217</v>
      </c>
      <c r="I29" s="86"/>
    </row>
    <row r="30" spans="1:9" s="106" customFormat="1" ht="36.75" customHeight="1" x14ac:dyDescent="0.2">
      <c r="A30" s="103" t="s">
        <v>80</v>
      </c>
      <c r="B30" s="103" t="s">
        <v>416</v>
      </c>
      <c r="C30" s="103" t="s">
        <v>2216</v>
      </c>
      <c r="D30" s="103" t="s">
        <v>21</v>
      </c>
      <c r="E30" s="103" t="s">
        <v>20</v>
      </c>
      <c r="F30" s="103" t="s">
        <v>2230</v>
      </c>
      <c r="G30" s="103" t="s">
        <v>2231</v>
      </c>
      <c r="H30" s="115">
        <v>535.59</v>
      </c>
      <c r="I30" s="86"/>
    </row>
    <row r="31" spans="1:9" s="106" customFormat="1" ht="36.75" customHeight="1" x14ac:dyDescent="0.2">
      <c r="A31" s="103" t="s">
        <v>80</v>
      </c>
      <c r="B31" s="103" t="s">
        <v>416</v>
      </c>
      <c r="C31" s="103" t="s">
        <v>2216</v>
      </c>
      <c r="D31" s="103" t="s">
        <v>21</v>
      </c>
      <c r="E31" s="103" t="s">
        <v>20</v>
      </c>
      <c r="F31" s="103" t="s">
        <v>1928</v>
      </c>
      <c r="G31" s="103" t="s">
        <v>2235</v>
      </c>
      <c r="H31" s="115">
        <v>399</v>
      </c>
      <c r="I31" s="86"/>
    </row>
    <row r="32" spans="1:9" s="106" customFormat="1" ht="36.75" customHeight="1" x14ac:dyDescent="0.2">
      <c r="A32" s="103" t="s">
        <v>80</v>
      </c>
      <c r="B32" s="103" t="s">
        <v>416</v>
      </c>
      <c r="C32" s="103" t="s">
        <v>2216</v>
      </c>
      <c r="D32" s="103" t="s">
        <v>21</v>
      </c>
      <c r="E32" s="103" t="s">
        <v>1003</v>
      </c>
      <c r="F32" s="103" t="s">
        <v>2233</v>
      </c>
      <c r="G32" s="103" t="s">
        <v>2234</v>
      </c>
      <c r="H32" s="115">
        <v>250</v>
      </c>
      <c r="I32" s="86"/>
    </row>
    <row r="33" spans="1:9" s="106" customFormat="1" ht="36.75" customHeight="1" x14ac:dyDescent="0.2">
      <c r="A33" s="103" t="s">
        <v>80</v>
      </c>
      <c r="B33" s="103" t="s">
        <v>416</v>
      </c>
      <c r="C33" s="103" t="s">
        <v>2216</v>
      </c>
      <c r="D33" s="103" t="s">
        <v>21</v>
      </c>
      <c r="E33" s="103" t="s">
        <v>996</v>
      </c>
      <c r="F33" s="103" t="s">
        <v>282</v>
      </c>
      <c r="G33" s="103" t="s">
        <v>125</v>
      </c>
      <c r="H33" s="115">
        <v>148</v>
      </c>
      <c r="I33" s="86"/>
    </row>
    <row r="34" spans="1:9" s="106" customFormat="1" ht="36.75" customHeight="1" x14ac:dyDescent="0.2">
      <c r="A34" s="103" t="s">
        <v>80</v>
      </c>
      <c r="B34" s="103" t="s">
        <v>416</v>
      </c>
      <c r="C34" s="103" t="s">
        <v>2216</v>
      </c>
      <c r="D34" s="103" t="s">
        <v>21</v>
      </c>
      <c r="E34" s="103" t="s">
        <v>996</v>
      </c>
      <c r="F34" s="103" t="s">
        <v>2236</v>
      </c>
      <c r="G34" s="103" t="s">
        <v>2237</v>
      </c>
      <c r="H34" s="115">
        <v>280</v>
      </c>
      <c r="I34" s="86"/>
    </row>
    <row r="35" spans="1:9" s="106" customFormat="1" ht="36.75" customHeight="1" x14ac:dyDescent="0.2">
      <c r="A35" s="103" t="s">
        <v>80</v>
      </c>
      <c r="B35" s="103" t="s">
        <v>416</v>
      </c>
      <c r="C35" s="103" t="s">
        <v>2216</v>
      </c>
      <c r="D35" s="103" t="s">
        <v>21</v>
      </c>
      <c r="E35" s="103" t="s">
        <v>996</v>
      </c>
      <c r="F35" s="103" t="s">
        <v>2236</v>
      </c>
      <c r="G35" s="103" t="s">
        <v>2237</v>
      </c>
      <c r="H35" s="115">
        <v>280</v>
      </c>
      <c r="I35" s="163"/>
    </row>
    <row r="36" spans="1:9" s="106" customFormat="1" ht="40.5" customHeight="1" x14ac:dyDescent="0.2">
      <c r="A36" s="102" t="s">
        <v>2221</v>
      </c>
      <c r="B36" s="103" t="s">
        <v>416</v>
      </c>
      <c r="C36" s="102" t="s">
        <v>2216</v>
      </c>
      <c r="D36" s="103" t="s">
        <v>21</v>
      </c>
      <c r="E36" s="103" t="s">
        <v>20</v>
      </c>
      <c r="F36" s="103" t="s">
        <v>2199</v>
      </c>
      <c r="G36" s="101" t="s">
        <v>2200</v>
      </c>
      <c r="H36" s="115">
        <v>715</v>
      </c>
      <c r="I36" s="103"/>
    </row>
    <row r="37" spans="1:9" s="106" customFormat="1" ht="40.5" customHeight="1" x14ac:dyDescent="0.2">
      <c r="A37" s="102" t="s">
        <v>2222</v>
      </c>
      <c r="B37" s="103" t="s">
        <v>34</v>
      </c>
      <c r="C37" s="102" t="s">
        <v>2216</v>
      </c>
      <c r="D37" s="103" t="s">
        <v>21</v>
      </c>
      <c r="E37" s="103" t="s">
        <v>2201</v>
      </c>
      <c r="F37" s="103" t="s">
        <v>2203</v>
      </c>
      <c r="G37" s="101" t="s">
        <v>452</v>
      </c>
      <c r="H37" s="115">
        <v>1803.49</v>
      </c>
      <c r="I37" s="103"/>
    </row>
    <row r="38" spans="1:9" s="106" customFormat="1" ht="40.5" customHeight="1" x14ac:dyDescent="0.2">
      <c r="A38" s="102" t="s">
        <v>2222</v>
      </c>
      <c r="B38" s="103" t="s">
        <v>34</v>
      </c>
      <c r="C38" s="102" t="s">
        <v>2216</v>
      </c>
      <c r="D38" s="103" t="s">
        <v>21</v>
      </c>
      <c r="E38" s="103" t="s">
        <v>2202</v>
      </c>
      <c r="F38" s="103" t="s">
        <v>2204</v>
      </c>
      <c r="G38" s="101" t="s">
        <v>1101</v>
      </c>
      <c r="H38" s="115">
        <v>305</v>
      </c>
      <c r="I38" s="103"/>
    </row>
    <row r="39" spans="1:9" s="106" customFormat="1" ht="40.5" customHeight="1" x14ac:dyDescent="0.2">
      <c r="A39" s="102" t="s">
        <v>2222</v>
      </c>
      <c r="B39" s="103" t="s">
        <v>34</v>
      </c>
      <c r="C39" s="102" t="s">
        <v>2216</v>
      </c>
      <c r="D39" s="103" t="s">
        <v>21</v>
      </c>
      <c r="E39" s="103" t="s">
        <v>2202</v>
      </c>
      <c r="F39" s="103" t="s">
        <v>2205</v>
      </c>
      <c r="G39" s="101" t="s">
        <v>687</v>
      </c>
      <c r="H39" s="115">
        <v>248</v>
      </c>
      <c r="I39" s="103"/>
    </row>
    <row r="40" spans="1:9" s="106" customFormat="1" ht="13.5" customHeight="1" x14ac:dyDescent="0.2">
      <c r="A40" s="102"/>
      <c r="B40" s="103"/>
      <c r="C40" s="102"/>
      <c r="D40" s="103"/>
      <c r="E40" s="102"/>
      <c r="F40" s="116"/>
      <c r="G40" s="102"/>
      <c r="H40" s="115"/>
      <c r="I40" s="103"/>
    </row>
    <row r="41" spans="1:9" s="120" customFormat="1" ht="40.5" customHeight="1" x14ac:dyDescent="0.2">
      <c r="A41" s="117"/>
      <c r="B41" s="119"/>
      <c r="C41" s="117"/>
      <c r="D41" s="119" t="s">
        <v>21</v>
      </c>
      <c r="E41" s="117"/>
      <c r="F41" s="118"/>
      <c r="G41" s="112" t="s">
        <v>830</v>
      </c>
      <c r="H41" s="113">
        <f>SUM(H20:H40)</f>
        <v>31257.280000000002</v>
      </c>
      <c r="I41" s="119"/>
    </row>
    <row r="42" spans="1:9" s="106" customFormat="1" ht="13.5" customHeight="1" x14ac:dyDescent="0.2">
      <c r="A42" s="102"/>
      <c r="B42" s="103"/>
      <c r="C42" s="102"/>
      <c r="D42" s="103"/>
      <c r="E42" s="102"/>
      <c r="F42" s="116"/>
      <c r="G42" s="104"/>
      <c r="H42" s="105"/>
      <c r="I42" s="103"/>
    </row>
    <row r="43" spans="1:9" s="106" customFormat="1" ht="13.5" customHeight="1" x14ac:dyDescent="0.2">
      <c r="A43" s="102"/>
      <c r="B43" s="103"/>
      <c r="C43" s="102"/>
      <c r="D43" s="103"/>
      <c r="E43" s="102"/>
      <c r="F43" s="116"/>
      <c r="G43" s="102"/>
      <c r="H43" s="115"/>
      <c r="I43" s="103"/>
    </row>
    <row r="44" spans="1:9" s="106" customFormat="1" ht="13.5" customHeight="1" x14ac:dyDescent="0.2">
      <c r="A44" s="102"/>
      <c r="B44" s="103"/>
      <c r="C44" s="102"/>
      <c r="D44" s="103"/>
      <c r="E44" s="102"/>
      <c r="F44" s="103"/>
      <c r="G44" s="112" t="s">
        <v>850</v>
      </c>
      <c r="H44" s="113">
        <f>SUM(H42:H43)</f>
        <v>0</v>
      </c>
      <c r="I44" s="103"/>
    </row>
    <row r="45" spans="1:9" s="106" customFormat="1" ht="11.25" x14ac:dyDescent="0.2">
      <c r="A45" s="102"/>
      <c r="B45" s="103"/>
      <c r="C45" s="102"/>
      <c r="D45" s="103"/>
      <c r="E45" s="102"/>
      <c r="F45" s="103"/>
      <c r="G45" s="117" t="s">
        <v>93</v>
      </c>
      <c r="H45" s="113">
        <f>H13+H41+H44+H17</f>
        <v>33737.279999999999</v>
      </c>
      <c r="I45" s="103"/>
    </row>
    <row r="46" spans="1:9" s="106" customFormat="1" ht="11.25" x14ac:dyDescent="0.2">
      <c r="A46" s="121"/>
      <c r="B46" s="122"/>
      <c r="D46" s="122"/>
      <c r="F46" s="122"/>
      <c r="I46" s="123"/>
    </row>
    <row r="47" spans="1:9" s="120" customFormat="1" ht="11.25" x14ac:dyDescent="0.2">
      <c r="A47" s="124"/>
      <c r="B47" s="125" t="s">
        <v>0</v>
      </c>
      <c r="C47" s="124"/>
      <c r="D47" s="125"/>
      <c r="E47" s="124" t="s">
        <v>1</v>
      </c>
      <c r="F47" s="125"/>
      <c r="G47" s="124"/>
      <c r="H47" s="124" t="s">
        <v>2</v>
      </c>
      <c r="I47" s="125"/>
    </row>
    <row r="48" spans="1:9" s="120" customFormat="1" ht="11.25" x14ac:dyDescent="0.2">
      <c r="A48" s="124"/>
      <c r="B48" s="125"/>
      <c r="C48" s="124"/>
      <c r="D48" s="125"/>
      <c r="E48" s="124"/>
      <c r="F48" s="125"/>
      <c r="G48" s="124"/>
      <c r="H48" s="124"/>
      <c r="I48" s="125"/>
    </row>
    <row r="49" spans="1:10" s="120" customFormat="1" ht="11.25" x14ac:dyDescent="0.2">
      <c r="A49" s="124"/>
      <c r="B49" s="125"/>
      <c r="C49" s="124"/>
      <c r="D49" s="125"/>
      <c r="E49" s="124"/>
      <c r="F49" s="125"/>
      <c r="G49" s="124"/>
      <c r="H49" s="124"/>
      <c r="I49" s="125"/>
    </row>
    <row r="50" spans="1:10" s="120" customFormat="1" ht="11.25" x14ac:dyDescent="0.2">
      <c r="A50" s="124"/>
      <c r="B50" s="125"/>
      <c r="C50" s="124"/>
      <c r="D50" s="125"/>
      <c r="E50" s="124"/>
      <c r="F50" s="125"/>
      <c r="G50" s="124"/>
      <c r="H50" s="124"/>
      <c r="I50" s="125"/>
    </row>
    <row r="51" spans="1:10" s="120" customFormat="1" ht="11.25" x14ac:dyDescent="0.2">
      <c r="B51" s="126"/>
      <c r="D51" s="126"/>
      <c r="F51" s="126"/>
      <c r="I51" s="126"/>
    </row>
    <row r="52" spans="1:10" s="120" customFormat="1" ht="11.25" x14ac:dyDescent="0.2">
      <c r="B52" s="126"/>
      <c r="D52" s="126"/>
      <c r="F52" s="126"/>
      <c r="I52" s="126"/>
    </row>
    <row r="53" spans="1:10" s="120" customFormat="1" ht="11.25" x14ac:dyDescent="0.2">
      <c r="B53" s="124" t="s">
        <v>2196</v>
      </c>
      <c r="C53" s="124"/>
      <c r="D53" s="125"/>
      <c r="E53" s="124" t="s">
        <v>4</v>
      </c>
      <c r="F53" s="125"/>
      <c r="G53" s="124"/>
      <c r="H53" s="124" t="s">
        <v>5</v>
      </c>
      <c r="I53" s="126"/>
    </row>
    <row r="54" spans="1:10" s="120" customFormat="1" ht="11.25" x14ac:dyDescent="0.2">
      <c r="B54" s="128" t="s">
        <v>144</v>
      </c>
      <c r="D54" s="126"/>
      <c r="E54" s="128" t="s">
        <v>145</v>
      </c>
      <c r="F54" s="126"/>
      <c r="H54" s="128" t="s">
        <v>146</v>
      </c>
      <c r="I54" s="126"/>
    </row>
    <row r="55" spans="1:10" s="120" customFormat="1" ht="11.25" x14ac:dyDescent="0.2">
      <c r="B55" s="127"/>
      <c r="D55" s="126"/>
      <c r="E55" s="128"/>
      <c r="F55" s="126"/>
      <c r="I55" s="126"/>
    </row>
    <row r="56" spans="1:10" s="106" customFormat="1" ht="11.25" x14ac:dyDescent="0.2">
      <c r="B56" s="122"/>
      <c r="D56" s="122"/>
      <c r="F56" s="122"/>
      <c r="I56" s="122"/>
    </row>
    <row r="57" spans="1:10" s="106" customFormat="1" x14ac:dyDescent="0.25">
      <c r="A57" s="81" t="s">
        <v>2198</v>
      </c>
      <c r="B57" s="122"/>
      <c r="D57" s="122"/>
      <c r="F57" s="122"/>
      <c r="I57" s="122"/>
    </row>
    <row r="59" spans="1:10" ht="18" x14ac:dyDescent="0.25">
      <c r="A59" s="196"/>
      <c r="B59" s="196"/>
      <c r="C59" s="196"/>
      <c r="D59" s="196"/>
      <c r="E59" s="196"/>
      <c r="F59" s="196"/>
      <c r="G59" s="196"/>
      <c r="H59" s="196"/>
      <c r="I59" s="196"/>
      <c r="J59" s="78"/>
    </row>
    <row r="60" spans="1:10" ht="18" x14ac:dyDescent="0.25">
      <c r="C60" s="78"/>
    </row>
    <row r="62" spans="1:10" ht="18" x14ac:dyDescent="0.25">
      <c r="A62" s="78"/>
      <c r="B62" s="25"/>
      <c r="C62" s="5"/>
      <c r="D62" s="25"/>
      <c r="E62" s="5"/>
      <c r="G62" s="5"/>
      <c r="H62" s="5"/>
      <c r="I62" s="25"/>
      <c r="J62" s="5"/>
    </row>
    <row r="63" spans="1:10" x14ac:dyDescent="0.2">
      <c r="A63" s="79"/>
      <c r="B63" s="80"/>
      <c r="C63" s="79"/>
      <c r="D63" s="80"/>
      <c r="E63" s="79"/>
      <c r="G63" s="79"/>
      <c r="H63" s="79"/>
      <c r="I63" s="80"/>
      <c r="J63" s="79"/>
    </row>
    <row r="64" spans="1:10" ht="15.75" customHeight="1" x14ac:dyDescent="0.2">
      <c r="A64" s="13"/>
      <c r="B64" s="13"/>
      <c r="C64" s="13"/>
      <c r="D64" s="13"/>
      <c r="E64" s="13"/>
      <c r="G64" s="13"/>
      <c r="H64" s="13"/>
      <c r="I64" s="13"/>
      <c r="J64" s="13"/>
    </row>
    <row r="65" spans="1:10" ht="15.75" x14ac:dyDescent="0.25">
      <c r="A65" s="65"/>
      <c r="B65" s="80"/>
      <c r="C65" s="79"/>
      <c r="D65" s="80"/>
      <c r="E65" s="65"/>
      <c r="G65" s="79"/>
      <c r="H65" s="79"/>
      <c r="I65" s="80"/>
      <c r="J65" s="79"/>
    </row>
    <row r="66" spans="1:10" ht="15.75" customHeight="1" x14ac:dyDescent="0.2">
      <c r="A66" s="13"/>
      <c r="B66" s="13"/>
      <c r="C66" s="13"/>
      <c r="D66" s="13"/>
      <c r="E66" s="13"/>
      <c r="G66" s="13"/>
      <c r="H66" s="13"/>
      <c r="I66" s="13"/>
      <c r="J66" s="13"/>
    </row>
    <row r="67" spans="1:10" ht="15.75" x14ac:dyDescent="0.25">
      <c r="A67" s="5"/>
      <c r="B67" s="82"/>
      <c r="C67" s="81"/>
      <c r="D67" s="82"/>
      <c r="E67" s="5"/>
      <c r="G67" s="81"/>
      <c r="H67" s="81"/>
      <c r="I67" s="82"/>
      <c r="J67" s="81"/>
    </row>
    <row r="68" spans="1:10" ht="15.75" x14ac:dyDescent="0.25">
      <c r="A68" s="5"/>
      <c r="B68" s="25"/>
      <c r="C68" s="5"/>
      <c r="D68" s="25"/>
      <c r="E68" s="5"/>
      <c r="G68" s="5"/>
      <c r="H68" s="5"/>
      <c r="I68" s="25"/>
      <c r="J68" s="5"/>
    </row>
    <row r="69" spans="1:10" ht="15.75" x14ac:dyDescent="0.25">
      <c r="A69" s="5"/>
      <c r="B69" s="25"/>
      <c r="C69" s="5"/>
      <c r="D69" s="67"/>
      <c r="E69" s="5"/>
      <c r="G69" s="5"/>
      <c r="H69" s="5"/>
      <c r="I69" s="25"/>
      <c r="J69" s="5"/>
    </row>
    <row r="70" spans="1:10" ht="15.75" x14ac:dyDescent="0.25">
      <c r="A70" s="5"/>
      <c r="B70" s="25"/>
      <c r="C70" s="5"/>
      <c r="D70" s="67"/>
      <c r="E70" s="5"/>
      <c r="G70" s="5"/>
      <c r="H70" s="5"/>
      <c r="I70" s="25"/>
      <c r="J70" s="5"/>
    </row>
    <row r="71" spans="1:10" ht="15.75" x14ac:dyDescent="0.25">
      <c r="A71" s="5"/>
      <c r="B71" s="25"/>
      <c r="C71" s="5"/>
      <c r="D71" s="67"/>
      <c r="E71" s="5"/>
      <c r="G71" s="5"/>
      <c r="H71" s="5"/>
      <c r="I71" s="25"/>
      <c r="J71" s="5"/>
    </row>
    <row r="72" spans="1:10" ht="15.75" x14ac:dyDescent="0.25">
      <c r="A72" s="5"/>
      <c r="B72" s="25"/>
      <c r="C72" s="5"/>
      <c r="D72" s="25"/>
      <c r="E72" s="5"/>
      <c r="G72" s="5"/>
      <c r="H72" s="5"/>
      <c r="I72" s="25"/>
      <c r="J72" s="5"/>
    </row>
    <row r="73" spans="1:10" ht="15.75" x14ac:dyDescent="0.25">
      <c r="A73" s="5"/>
      <c r="B73" s="25"/>
      <c r="C73" s="5"/>
      <c r="D73" s="25"/>
      <c r="E73" s="5"/>
      <c r="G73" s="5"/>
      <c r="H73" s="5"/>
      <c r="I73" s="25"/>
      <c r="J73" s="5"/>
    </row>
    <row r="74" spans="1:10" ht="15.75" x14ac:dyDescent="0.25">
      <c r="A74" s="5"/>
      <c r="B74" s="25"/>
      <c r="C74" s="5"/>
      <c r="D74" s="25"/>
      <c r="E74" s="5"/>
      <c r="G74" s="5"/>
      <c r="H74" s="5"/>
      <c r="I74" s="25"/>
      <c r="J74" s="5"/>
    </row>
    <row r="75" spans="1:10" ht="15.75" x14ac:dyDescent="0.25">
      <c r="A75" s="5"/>
      <c r="B75" s="25"/>
      <c r="C75" s="5"/>
      <c r="D75" s="25"/>
      <c r="E75" s="5"/>
      <c r="G75" s="5"/>
      <c r="H75" s="5"/>
      <c r="I75" s="25"/>
      <c r="J75" s="5"/>
    </row>
    <row r="76" spans="1:10" ht="15.75" x14ac:dyDescent="0.25">
      <c r="A76" s="5"/>
      <c r="B76" s="25"/>
      <c r="C76" s="5"/>
      <c r="D76" s="25"/>
      <c r="E76" s="5"/>
      <c r="G76" s="5"/>
      <c r="H76" s="5"/>
      <c r="I76" s="25"/>
      <c r="J76" s="5"/>
    </row>
    <row r="77" spans="1:10" ht="15.75" x14ac:dyDescent="0.25">
      <c r="A77" s="5"/>
      <c r="B77" s="25"/>
      <c r="C77" s="5"/>
      <c r="D77" s="25"/>
      <c r="E77" s="5"/>
      <c r="G77" s="5"/>
      <c r="H77" s="5"/>
      <c r="I77" s="25"/>
      <c r="J77" s="5"/>
    </row>
    <row r="78" spans="1:10" ht="15.75" x14ac:dyDescent="0.25">
      <c r="A78" s="5"/>
      <c r="B78" s="25"/>
      <c r="C78" s="5"/>
      <c r="D78" s="25"/>
      <c r="E78" s="5"/>
      <c r="G78" s="5"/>
      <c r="H78" s="5"/>
      <c r="I78" s="25"/>
      <c r="J78" s="5"/>
    </row>
    <row r="79" spans="1:10" ht="15.75" x14ac:dyDescent="0.25">
      <c r="A79" s="5"/>
      <c r="B79" s="25"/>
      <c r="C79" s="5"/>
      <c r="D79" s="25"/>
      <c r="E79" s="5"/>
      <c r="G79" s="5"/>
      <c r="H79" s="5"/>
      <c r="I79" s="25"/>
      <c r="J79" s="5"/>
    </row>
    <row r="80" spans="1:10" ht="15.75" x14ac:dyDescent="0.25">
      <c r="A80" s="5"/>
      <c r="B80" s="25"/>
      <c r="C80" s="5"/>
      <c r="D80" s="25"/>
      <c r="E80" s="5"/>
      <c r="G80" s="5"/>
      <c r="H80" s="5"/>
      <c r="I80" s="25"/>
      <c r="J80" s="5"/>
    </row>
    <row r="81" spans="1:10" ht="15.75" x14ac:dyDescent="0.25">
      <c r="A81" s="5"/>
      <c r="B81" s="25"/>
      <c r="C81" s="5"/>
      <c r="D81" s="25"/>
      <c r="E81" s="5"/>
      <c r="G81" s="5"/>
      <c r="H81" s="5"/>
      <c r="I81" s="25"/>
      <c r="J81" s="5"/>
    </row>
    <row r="82" spans="1:10" ht="15.75" x14ac:dyDescent="0.25">
      <c r="A82" s="5"/>
      <c r="B82" s="25"/>
      <c r="C82" s="5"/>
      <c r="D82" s="25"/>
      <c r="E82" s="5"/>
      <c r="G82" s="5"/>
      <c r="H82" s="5"/>
      <c r="I82" s="25"/>
      <c r="J82" s="5"/>
    </row>
    <row r="83" spans="1:10" ht="15.75" x14ac:dyDescent="0.25">
      <c r="A83" s="5"/>
      <c r="B83" s="25"/>
      <c r="C83" s="5"/>
      <c r="D83" s="25"/>
      <c r="E83" s="5"/>
      <c r="G83" s="5"/>
      <c r="H83" s="5"/>
      <c r="I83" s="25"/>
      <c r="J83" s="5"/>
    </row>
    <row r="84" spans="1:10" s="76" customFormat="1" ht="15.75" x14ac:dyDescent="0.25">
      <c r="A84" s="5"/>
      <c r="C84" s="9"/>
      <c r="E84" s="15"/>
      <c r="G84" s="9"/>
      <c r="H84" s="9"/>
      <c r="J84" s="9"/>
    </row>
  </sheetData>
  <mergeCells count="4">
    <mergeCell ref="A2:I2"/>
    <mergeCell ref="A4:I4"/>
    <mergeCell ref="A5:I5"/>
    <mergeCell ref="A59:I59"/>
  </mergeCells>
  <pageMargins left="0.70866141732283472" right="0.70866141732283472" top="0.35433070866141736" bottom="0.74803149606299213" header="0.31496062992125984" footer="0.31496062992125984"/>
  <pageSetup scale="54" fitToHeight="2" orientation="portrait" r:id="rId1"/>
  <rowBreaks count="1" manualBreakCount="1">
    <brk id="5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N93"/>
  <sheetViews>
    <sheetView view="pageBreakPreview" zoomScale="85" zoomScaleNormal="100" zoomScaleSheetLayoutView="85" workbookViewId="0">
      <selection activeCell="E25" sqref="E25:E26"/>
    </sheetView>
  </sheetViews>
  <sheetFormatPr baseColWidth="10" defaultRowHeight="12.75" x14ac:dyDescent="0.2"/>
  <cols>
    <col min="1" max="1" width="9.7109375" style="9" customWidth="1"/>
    <col min="2" max="2" width="18.7109375" style="76" customWidth="1"/>
    <col min="3" max="3" width="16.5703125" style="9" customWidth="1"/>
    <col min="4" max="4" width="23.28515625" style="76" customWidth="1"/>
    <col min="5" max="5" width="23.7109375" style="9" customWidth="1"/>
    <col min="6" max="6" width="26.28515625" style="76" customWidth="1"/>
    <col min="7" max="7" width="19" style="9" customWidth="1"/>
    <col min="8" max="8" width="12.42578125" style="9" customWidth="1"/>
    <col min="9" max="9" width="17.5703125" style="76" customWidth="1"/>
    <col min="10" max="16384" width="11.42578125" style="9"/>
  </cols>
  <sheetData>
    <row r="1" spans="1:10" s="4" customFormat="1" x14ac:dyDescent="0.2">
      <c r="B1" s="90"/>
      <c r="D1" s="90"/>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29"/>
      <c r="C3" s="6"/>
      <c r="D3" s="29"/>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94</v>
      </c>
      <c r="B5" s="195"/>
      <c r="C5" s="195"/>
      <c r="D5" s="195"/>
      <c r="E5" s="195"/>
      <c r="F5" s="195"/>
      <c r="G5" s="195"/>
      <c r="H5" s="195"/>
      <c r="I5" s="195"/>
      <c r="J5" s="3"/>
    </row>
    <row r="6" spans="1:10" s="4" customFormat="1" ht="15.75" customHeight="1" x14ac:dyDescent="0.25">
      <c r="A6" s="7"/>
      <c r="B6" s="26"/>
      <c r="C6" s="3"/>
      <c r="D6" s="26"/>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06" customFormat="1" ht="12" customHeight="1" x14ac:dyDescent="0.2">
      <c r="A8" s="101"/>
      <c r="B8" s="103"/>
      <c r="C8" s="102"/>
      <c r="D8" s="103"/>
      <c r="E8" s="103"/>
      <c r="F8" s="103"/>
      <c r="G8" s="104"/>
      <c r="H8" s="105"/>
      <c r="I8" s="103"/>
    </row>
    <row r="9" spans="1:10" s="106" customFormat="1" ht="13.5" customHeight="1" x14ac:dyDescent="0.2">
      <c r="A9" s="102"/>
      <c r="B9" s="103"/>
      <c r="C9" s="102"/>
      <c r="D9" s="103"/>
      <c r="E9" s="102"/>
      <c r="F9" s="103"/>
      <c r="G9" s="112" t="s">
        <v>159</v>
      </c>
      <c r="H9" s="113">
        <f>SUM(H8:H8)</f>
        <v>0</v>
      </c>
      <c r="I9" s="103"/>
    </row>
    <row r="10" spans="1:10" s="106" customFormat="1" ht="13.5" customHeight="1" x14ac:dyDescent="0.2">
      <c r="A10" s="102"/>
      <c r="B10" s="103"/>
      <c r="C10" s="102"/>
      <c r="D10" s="103"/>
      <c r="E10" s="102"/>
      <c r="F10" s="103"/>
      <c r="G10" s="112"/>
      <c r="H10" s="113"/>
      <c r="I10" s="103"/>
    </row>
    <row r="11" spans="1:10" s="106" customFormat="1" ht="13.5" customHeight="1" x14ac:dyDescent="0.2">
      <c r="A11" s="102"/>
      <c r="B11" s="103"/>
      <c r="C11" s="102"/>
      <c r="D11" s="103"/>
      <c r="E11" s="102"/>
      <c r="F11" s="103"/>
      <c r="G11" s="112"/>
      <c r="H11" s="113"/>
      <c r="I11" s="103"/>
    </row>
    <row r="12" spans="1:10" s="111" customFormat="1" ht="23.25" customHeight="1" x14ac:dyDescent="0.2">
      <c r="A12" s="151" t="s">
        <v>528</v>
      </c>
      <c r="B12" s="107" t="s">
        <v>42</v>
      </c>
      <c r="C12" s="109" t="s">
        <v>2276</v>
      </c>
      <c r="D12" s="107" t="s">
        <v>46</v>
      </c>
      <c r="E12" s="109" t="s">
        <v>40</v>
      </c>
      <c r="F12" s="114" t="s">
        <v>41</v>
      </c>
      <c r="G12" s="109"/>
      <c r="H12" s="91">
        <v>2240</v>
      </c>
      <c r="I12" s="107"/>
    </row>
    <row r="13" spans="1:10" s="111" customFormat="1" ht="11.25" customHeight="1" x14ac:dyDescent="0.2">
      <c r="A13" s="109"/>
      <c r="B13" s="107"/>
      <c r="C13" s="109"/>
      <c r="D13" s="107"/>
      <c r="E13" s="109"/>
      <c r="F13" s="114"/>
      <c r="G13" s="109"/>
      <c r="H13" s="91"/>
      <c r="I13" s="107"/>
    </row>
    <row r="14" spans="1:10" s="106" customFormat="1" ht="34.5" customHeight="1" x14ac:dyDescent="0.2">
      <c r="A14" s="102"/>
      <c r="B14" s="103"/>
      <c r="C14" s="102"/>
      <c r="D14" s="103"/>
      <c r="E14" s="102"/>
      <c r="F14" s="119" t="s">
        <v>2273</v>
      </c>
      <c r="G14" s="112" t="s">
        <v>160</v>
      </c>
      <c r="H14" s="113">
        <f>SUM(H11:H13)</f>
        <v>2240</v>
      </c>
      <c r="I14" s="103"/>
    </row>
    <row r="15" spans="1:10" s="106" customFormat="1" ht="52.5" customHeight="1" x14ac:dyDescent="0.2">
      <c r="A15" s="101" t="s">
        <v>2280</v>
      </c>
      <c r="B15" s="103" t="s">
        <v>34</v>
      </c>
      <c r="C15" s="102" t="s">
        <v>2216</v>
      </c>
      <c r="D15" s="103" t="s">
        <v>21</v>
      </c>
      <c r="E15" s="103" t="s">
        <v>2219</v>
      </c>
      <c r="F15" s="103" t="s">
        <v>2220</v>
      </c>
      <c r="G15" s="101" t="s">
        <v>833</v>
      </c>
      <c r="H15" s="91">
        <v>8004</v>
      </c>
      <c r="I15" s="103"/>
    </row>
    <row r="16" spans="1:10" s="106" customFormat="1" ht="46.5" customHeight="1" x14ac:dyDescent="0.2">
      <c r="A16" s="101" t="s">
        <v>888</v>
      </c>
      <c r="B16" s="103" t="s">
        <v>89</v>
      </c>
      <c r="C16" s="102" t="s">
        <v>2216</v>
      </c>
      <c r="D16" s="103" t="s">
        <v>21</v>
      </c>
      <c r="E16" s="102" t="s">
        <v>92</v>
      </c>
      <c r="F16" s="103" t="s">
        <v>90</v>
      </c>
      <c r="G16" s="101" t="s">
        <v>91</v>
      </c>
      <c r="H16" s="115">
        <v>2932</v>
      </c>
      <c r="I16" s="103"/>
    </row>
    <row r="17" spans="1:9" s="106" customFormat="1" ht="38.25" customHeight="1" x14ac:dyDescent="0.2">
      <c r="A17" s="102" t="s">
        <v>529</v>
      </c>
      <c r="B17" s="103" t="s">
        <v>43</v>
      </c>
      <c r="C17" s="102" t="s">
        <v>2216</v>
      </c>
      <c r="D17" s="103" t="s">
        <v>21</v>
      </c>
      <c r="E17" s="102"/>
      <c r="F17" s="103" t="s">
        <v>48</v>
      </c>
      <c r="G17" s="101"/>
      <c r="H17" s="115">
        <v>5500</v>
      </c>
      <c r="I17" s="103"/>
    </row>
    <row r="18" spans="1:9" s="106" customFormat="1" ht="38.25" customHeight="1" x14ac:dyDescent="0.2">
      <c r="A18" s="102" t="s">
        <v>529</v>
      </c>
      <c r="B18" s="103" t="s">
        <v>44</v>
      </c>
      <c r="C18" s="102" t="s">
        <v>2216</v>
      </c>
      <c r="D18" s="103" t="s">
        <v>21</v>
      </c>
      <c r="E18" s="102"/>
      <c r="F18" s="103" t="s">
        <v>49</v>
      </c>
      <c r="G18" s="101"/>
      <c r="H18" s="115">
        <v>3850</v>
      </c>
      <c r="I18" s="103"/>
    </row>
    <row r="19" spans="1:9" s="106" customFormat="1" ht="29.25" customHeight="1" x14ac:dyDescent="0.2">
      <c r="A19" s="102" t="s">
        <v>529</v>
      </c>
      <c r="B19" s="103" t="s">
        <v>45</v>
      </c>
      <c r="C19" s="102" t="s">
        <v>2216</v>
      </c>
      <c r="D19" s="103" t="s">
        <v>21</v>
      </c>
      <c r="E19" s="102"/>
      <c r="F19" s="103" t="s">
        <v>50</v>
      </c>
      <c r="G19" s="101"/>
      <c r="H19" s="115">
        <v>8800</v>
      </c>
      <c r="I19" s="103"/>
    </row>
    <row r="20" spans="1:9" s="106" customFormat="1" ht="40.5" customHeight="1" x14ac:dyDescent="0.2">
      <c r="A20" s="102" t="s">
        <v>2272</v>
      </c>
      <c r="B20" s="103" t="s">
        <v>103</v>
      </c>
      <c r="C20" s="102" t="s">
        <v>2216</v>
      </c>
      <c r="D20" s="103" t="s">
        <v>21</v>
      </c>
      <c r="E20" s="103" t="s">
        <v>2211</v>
      </c>
      <c r="F20" s="103" t="s">
        <v>2214</v>
      </c>
      <c r="G20" s="101" t="s">
        <v>2212</v>
      </c>
      <c r="H20" s="115">
        <v>813.36</v>
      </c>
      <c r="I20" s="103"/>
    </row>
    <row r="21" spans="1:9" s="106" customFormat="1" ht="40.5" customHeight="1" x14ac:dyDescent="0.2">
      <c r="A21" s="102" t="s">
        <v>2270</v>
      </c>
      <c r="B21" s="103" t="s">
        <v>88</v>
      </c>
      <c r="C21" s="102" t="s">
        <v>2216</v>
      </c>
      <c r="D21" s="103" t="s">
        <v>21</v>
      </c>
      <c r="E21" s="103" t="s">
        <v>2213</v>
      </c>
      <c r="F21" s="103" t="s">
        <v>2269</v>
      </c>
      <c r="G21" s="101" t="s">
        <v>2215</v>
      </c>
      <c r="H21" s="115">
        <v>297</v>
      </c>
      <c r="I21" s="103"/>
    </row>
    <row r="22" spans="1:9" s="106" customFormat="1" ht="40.5" customHeight="1" x14ac:dyDescent="0.2">
      <c r="A22" s="102" t="s">
        <v>2271</v>
      </c>
      <c r="B22" s="103" t="s">
        <v>2197</v>
      </c>
      <c r="C22" s="102" t="s">
        <v>2216</v>
      </c>
      <c r="D22" s="103" t="s">
        <v>21</v>
      </c>
      <c r="E22" s="103" t="s">
        <v>26</v>
      </c>
      <c r="F22" s="103" t="s">
        <v>2209</v>
      </c>
      <c r="G22" s="101" t="s">
        <v>2210</v>
      </c>
      <c r="H22" s="115">
        <v>800</v>
      </c>
      <c r="I22" s="103"/>
    </row>
    <row r="23" spans="1:9" s="106" customFormat="1" ht="40.5" customHeight="1" x14ac:dyDescent="0.2">
      <c r="A23" s="102" t="s">
        <v>2271</v>
      </c>
      <c r="B23" s="103" t="s">
        <v>416</v>
      </c>
      <c r="C23" s="102" t="s">
        <v>2216</v>
      </c>
      <c r="D23" s="103" t="s">
        <v>21</v>
      </c>
      <c r="E23" s="103" t="s">
        <v>2207</v>
      </c>
      <c r="F23" s="103" t="s">
        <v>2206</v>
      </c>
      <c r="G23" s="101" t="s">
        <v>2208</v>
      </c>
      <c r="H23" s="115">
        <v>1900</v>
      </c>
      <c r="I23" s="103"/>
    </row>
    <row r="24" spans="1:9" s="106" customFormat="1" ht="40.5" customHeight="1" x14ac:dyDescent="0.2">
      <c r="A24" s="102" t="s">
        <v>2266</v>
      </c>
      <c r="B24" s="103" t="s">
        <v>88</v>
      </c>
      <c r="C24" s="102" t="s">
        <v>2216</v>
      </c>
      <c r="D24" s="103" t="s">
        <v>21</v>
      </c>
      <c r="E24" s="103" t="s">
        <v>2211</v>
      </c>
      <c r="F24" s="103" t="s">
        <v>2269</v>
      </c>
      <c r="G24" s="101" t="s">
        <v>2215</v>
      </c>
      <c r="H24" s="115">
        <v>188.5</v>
      </c>
      <c r="I24" s="103"/>
    </row>
    <row r="25" spans="1:9" s="106" customFormat="1" ht="41.25" customHeight="1" x14ac:dyDescent="0.2">
      <c r="A25" s="102" t="s">
        <v>2267</v>
      </c>
      <c r="B25" s="103" t="s">
        <v>34</v>
      </c>
      <c r="C25" s="102" t="s">
        <v>2216</v>
      </c>
      <c r="D25" s="103" t="s">
        <v>21</v>
      </c>
      <c r="E25" s="103" t="s">
        <v>2264</v>
      </c>
      <c r="F25" s="103" t="s">
        <v>2281</v>
      </c>
      <c r="G25" s="116" t="s">
        <v>2282</v>
      </c>
      <c r="H25" s="91">
        <v>1392</v>
      </c>
      <c r="I25" s="103"/>
    </row>
    <row r="26" spans="1:9" s="106" customFormat="1" ht="33" customHeight="1" x14ac:dyDescent="0.2">
      <c r="A26" s="102" t="s">
        <v>52</v>
      </c>
      <c r="B26" s="103" t="s">
        <v>2265</v>
      </c>
      <c r="C26" s="102" t="s">
        <v>2216</v>
      </c>
      <c r="D26" s="103" t="s">
        <v>21</v>
      </c>
      <c r="E26" s="103" t="s">
        <v>20</v>
      </c>
      <c r="F26" s="103" t="s">
        <v>2268</v>
      </c>
      <c r="G26" s="101" t="s">
        <v>2260</v>
      </c>
      <c r="H26" s="115">
        <v>269</v>
      </c>
      <c r="I26" s="103"/>
    </row>
    <row r="27" spans="1:9" s="106" customFormat="1" ht="33" customHeight="1" x14ac:dyDescent="0.2">
      <c r="A27" s="102" t="s">
        <v>52</v>
      </c>
      <c r="B27" s="103" t="s">
        <v>2265</v>
      </c>
      <c r="C27" s="102" t="s">
        <v>2216</v>
      </c>
      <c r="D27" s="103" t="s">
        <v>21</v>
      </c>
      <c r="E27" s="103" t="s">
        <v>20</v>
      </c>
      <c r="F27" s="103" t="s">
        <v>2262</v>
      </c>
      <c r="G27" s="101" t="s">
        <v>2263</v>
      </c>
      <c r="H27" s="115">
        <v>250</v>
      </c>
      <c r="I27" s="103"/>
    </row>
    <row r="28" spans="1:9" s="106" customFormat="1" ht="33" customHeight="1" x14ac:dyDescent="0.2">
      <c r="A28" s="102" t="s">
        <v>52</v>
      </c>
      <c r="B28" s="103" t="s">
        <v>2265</v>
      </c>
      <c r="C28" s="102" t="s">
        <v>2216</v>
      </c>
      <c r="D28" s="103" t="s">
        <v>21</v>
      </c>
      <c r="E28" s="103" t="s">
        <v>20</v>
      </c>
      <c r="F28" s="103" t="s">
        <v>923</v>
      </c>
      <c r="G28" s="101" t="s">
        <v>924</v>
      </c>
      <c r="H28" s="115">
        <v>1158</v>
      </c>
      <c r="I28" s="103"/>
    </row>
    <row r="29" spans="1:9" s="106" customFormat="1" ht="33" customHeight="1" x14ac:dyDescent="0.2">
      <c r="A29" s="102" t="s">
        <v>52</v>
      </c>
      <c r="B29" s="103" t="s">
        <v>2265</v>
      </c>
      <c r="C29" s="102" t="s">
        <v>2216</v>
      </c>
      <c r="D29" s="103" t="s">
        <v>21</v>
      </c>
      <c r="E29" s="103" t="s">
        <v>922</v>
      </c>
      <c r="F29" s="103" t="s">
        <v>1487</v>
      </c>
      <c r="G29" s="101" t="s">
        <v>1922</v>
      </c>
      <c r="H29" s="115">
        <v>95</v>
      </c>
      <c r="I29" s="103"/>
    </row>
    <row r="30" spans="1:9" s="106" customFormat="1" ht="33" customHeight="1" x14ac:dyDescent="0.2">
      <c r="A30" s="102" t="s">
        <v>52</v>
      </c>
      <c r="B30" s="103" t="s">
        <v>2265</v>
      </c>
      <c r="C30" s="102" t="s">
        <v>2216</v>
      </c>
      <c r="D30" s="103" t="s">
        <v>21</v>
      </c>
      <c r="E30" s="103" t="s">
        <v>20</v>
      </c>
      <c r="F30" s="103" t="s">
        <v>2256</v>
      </c>
      <c r="G30" s="101" t="s">
        <v>2257</v>
      </c>
      <c r="H30" s="115">
        <v>110</v>
      </c>
      <c r="I30" s="103"/>
    </row>
    <row r="31" spans="1:9" s="106" customFormat="1" ht="33" customHeight="1" x14ac:dyDescent="0.2">
      <c r="A31" s="102" t="s">
        <v>52</v>
      </c>
      <c r="B31" s="103" t="s">
        <v>2265</v>
      </c>
      <c r="C31" s="102" t="s">
        <v>2216</v>
      </c>
      <c r="D31" s="103" t="s">
        <v>21</v>
      </c>
      <c r="E31" s="103" t="s">
        <v>20</v>
      </c>
      <c r="F31" s="103" t="s">
        <v>2258</v>
      </c>
      <c r="G31" s="101" t="s">
        <v>2259</v>
      </c>
      <c r="H31" s="115">
        <v>1000</v>
      </c>
      <c r="I31" s="103"/>
    </row>
    <row r="32" spans="1:9" s="106" customFormat="1" ht="33" customHeight="1" x14ac:dyDescent="0.2">
      <c r="A32" s="102" t="s">
        <v>52</v>
      </c>
      <c r="B32" s="103" t="s">
        <v>2265</v>
      </c>
      <c r="C32" s="102" t="s">
        <v>2216</v>
      </c>
      <c r="D32" s="103" t="s">
        <v>21</v>
      </c>
      <c r="E32" s="103" t="s">
        <v>20</v>
      </c>
      <c r="F32" s="103" t="s">
        <v>2252</v>
      </c>
      <c r="G32" s="101" t="s">
        <v>2253</v>
      </c>
      <c r="H32" s="115">
        <v>190</v>
      </c>
      <c r="I32" s="103"/>
    </row>
    <row r="33" spans="1:14" s="106" customFormat="1" ht="33" customHeight="1" x14ac:dyDescent="0.2">
      <c r="A33" s="102" t="s">
        <v>52</v>
      </c>
      <c r="B33" s="103" t="s">
        <v>2265</v>
      </c>
      <c r="C33" s="102" t="s">
        <v>2216</v>
      </c>
      <c r="D33" s="103" t="s">
        <v>21</v>
      </c>
      <c r="E33" s="103" t="s">
        <v>20</v>
      </c>
      <c r="F33" s="103" t="s">
        <v>2251</v>
      </c>
      <c r="G33" s="101"/>
      <c r="H33" s="115">
        <v>175</v>
      </c>
      <c r="I33" s="103"/>
    </row>
    <row r="34" spans="1:14" s="106" customFormat="1" ht="33" customHeight="1" x14ac:dyDescent="0.2">
      <c r="A34" s="102" t="s">
        <v>52</v>
      </c>
      <c r="B34" s="103" t="s">
        <v>2265</v>
      </c>
      <c r="C34" s="102" t="s">
        <v>2216</v>
      </c>
      <c r="D34" s="103" t="s">
        <v>21</v>
      </c>
      <c r="E34" s="103" t="s">
        <v>20</v>
      </c>
      <c r="F34" s="103" t="s">
        <v>2241</v>
      </c>
      <c r="G34" s="101"/>
      <c r="H34" s="115">
        <v>595</v>
      </c>
      <c r="I34" s="103"/>
    </row>
    <row r="35" spans="1:14" s="106" customFormat="1" ht="33" customHeight="1" x14ac:dyDescent="0.2">
      <c r="A35" s="102" t="s">
        <v>52</v>
      </c>
      <c r="B35" s="103" t="s">
        <v>2265</v>
      </c>
      <c r="C35" s="102" t="s">
        <v>2216</v>
      </c>
      <c r="D35" s="103" t="s">
        <v>21</v>
      </c>
      <c r="E35" s="103" t="s">
        <v>20</v>
      </c>
      <c r="F35" s="103" t="s">
        <v>2242</v>
      </c>
      <c r="G35" s="101" t="s">
        <v>2243</v>
      </c>
      <c r="H35" s="115">
        <v>307</v>
      </c>
      <c r="I35" s="103"/>
    </row>
    <row r="36" spans="1:14" s="106" customFormat="1" ht="33" customHeight="1" x14ac:dyDescent="0.2">
      <c r="A36" s="102" t="s">
        <v>52</v>
      </c>
      <c r="B36" s="103" t="s">
        <v>2265</v>
      </c>
      <c r="C36" s="102" t="s">
        <v>2216</v>
      </c>
      <c r="D36" s="103" t="s">
        <v>21</v>
      </c>
      <c r="E36" s="103" t="s">
        <v>1003</v>
      </c>
      <c r="F36" s="103" t="s">
        <v>2254</v>
      </c>
      <c r="G36" s="101" t="s">
        <v>2255</v>
      </c>
      <c r="H36" s="115">
        <v>1080.01</v>
      </c>
      <c r="I36" s="103"/>
    </row>
    <row r="37" spans="1:14" s="106" customFormat="1" ht="33" customHeight="1" x14ac:dyDescent="0.2">
      <c r="A37" s="102" t="s">
        <v>52</v>
      </c>
      <c r="B37" s="103" t="s">
        <v>2265</v>
      </c>
      <c r="C37" s="102" t="s">
        <v>2216</v>
      </c>
      <c r="D37" s="103" t="s">
        <v>21</v>
      </c>
      <c r="E37" s="103" t="s">
        <v>922</v>
      </c>
      <c r="F37" s="103" t="s">
        <v>137</v>
      </c>
      <c r="G37" s="101" t="s">
        <v>136</v>
      </c>
      <c r="H37" s="115">
        <v>124</v>
      </c>
      <c r="I37" s="103"/>
    </row>
    <row r="38" spans="1:14" s="106" customFormat="1" ht="33" customHeight="1" x14ac:dyDescent="0.2">
      <c r="A38" s="102" t="s">
        <v>52</v>
      </c>
      <c r="B38" s="103" t="s">
        <v>2265</v>
      </c>
      <c r="C38" s="102" t="s">
        <v>2216</v>
      </c>
      <c r="D38" s="103" t="s">
        <v>21</v>
      </c>
      <c r="E38" s="103" t="s">
        <v>20</v>
      </c>
      <c r="F38" s="103" t="s">
        <v>762</v>
      </c>
      <c r="G38" s="101" t="s">
        <v>763</v>
      </c>
      <c r="H38" s="115">
        <v>367.64</v>
      </c>
      <c r="I38" s="103"/>
    </row>
    <row r="39" spans="1:14" s="106" customFormat="1" ht="33" customHeight="1" x14ac:dyDescent="0.2">
      <c r="A39" s="102" t="s">
        <v>52</v>
      </c>
      <c r="B39" s="103" t="s">
        <v>2265</v>
      </c>
      <c r="C39" s="102" t="s">
        <v>2216</v>
      </c>
      <c r="D39" s="103" t="s">
        <v>21</v>
      </c>
      <c r="E39" s="103" t="s">
        <v>20</v>
      </c>
      <c r="F39" s="103" t="s">
        <v>2249</v>
      </c>
      <c r="G39" s="101" t="s">
        <v>2250</v>
      </c>
      <c r="H39" s="115">
        <v>900</v>
      </c>
      <c r="I39" s="103"/>
    </row>
    <row r="40" spans="1:14" s="106" customFormat="1" ht="33" customHeight="1" x14ac:dyDescent="0.2">
      <c r="A40" s="102" t="s">
        <v>52</v>
      </c>
      <c r="B40" s="103" t="s">
        <v>2265</v>
      </c>
      <c r="C40" s="102" t="s">
        <v>2216</v>
      </c>
      <c r="D40" s="103" t="s">
        <v>21</v>
      </c>
      <c r="E40" s="103" t="s">
        <v>1003</v>
      </c>
      <c r="F40" s="103" t="s">
        <v>2248</v>
      </c>
      <c r="G40" s="101" t="s">
        <v>127</v>
      </c>
      <c r="H40" s="115">
        <v>1260</v>
      </c>
      <c r="I40" s="103"/>
    </row>
    <row r="41" spans="1:14" s="106" customFormat="1" ht="33" customHeight="1" x14ac:dyDescent="0.2">
      <c r="A41" s="102" t="s">
        <v>52</v>
      </c>
      <c r="B41" s="103" t="s">
        <v>2265</v>
      </c>
      <c r="C41" s="102" t="s">
        <v>2216</v>
      </c>
      <c r="D41" s="103" t="s">
        <v>21</v>
      </c>
      <c r="E41" s="103" t="s">
        <v>1003</v>
      </c>
      <c r="F41" s="103" t="s">
        <v>2238</v>
      </c>
      <c r="G41" s="101" t="s">
        <v>2239</v>
      </c>
      <c r="H41" s="115">
        <v>484</v>
      </c>
      <c r="I41" s="103"/>
    </row>
    <row r="42" spans="1:14" s="106" customFormat="1" ht="33" customHeight="1" x14ac:dyDescent="0.2">
      <c r="A42" s="102" t="s">
        <v>52</v>
      </c>
      <c r="B42" s="103" t="s">
        <v>2265</v>
      </c>
      <c r="C42" s="102" t="s">
        <v>2216</v>
      </c>
      <c r="D42" s="103" t="s">
        <v>21</v>
      </c>
      <c r="E42" s="103" t="s">
        <v>20</v>
      </c>
      <c r="F42" s="103" t="s">
        <v>2240</v>
      </c>
      <c r="G42" s="101" t="s">
        <v>86</v>
      </c>
      <c r="H42" s="115">
        <v>137.80000000000001</v>
      </c>
      <c r="I42" s="103"/>
    </row>
    <row r="43" spans="1:14" s="106" customFormat="1" ht="33" customHeight="1" x14ac:dyDescent="0.2">
      <c r="A43" s="102" t="s">
        <v>52</v>
      </c>
      <c r="B43" s="103" t="s">
        <v>2265</v>
      </c>
      <c r="C43" s="102" t="s">
        <v>2216</v>
      </c>
      <c r="D43" s="103" t="s">
        <v>21</v>
      </c>
      <c r="E43" s="103" t="s">
        <v>922</v>
      </c>
      <c r="F43" s="103" t="s">
        <v>30</v>
      </c>
      <c r="G43" s="101" t="s">
        <v>2244</v>
      </c>
      <c r="H43" s="166">
        <f>J43-M43</f>
        <v>124.78226916276002</v>
      </c>
      <c r="I43" s="142"/>
      <c r="J43" s="142">
        <v>206.8</v>
      </c>
      <c r="K43" s="106">
        <v>1517.13</v>
      </c>
      <c r="L43" s="106">
        <v>100</v>
      </c>
      <c r="M43" s="164">
        <f>J43*0.3966041143</f>
        <v>82.017730837239995</v>
      </c>
      <c r="N43" s="106">
        <v>985.87</v>
      </c>
    </row>
    <row r="44" spans="1:14" s="106" customFormat="1" ht="33" customHeight="1" x14ac:dyDescent="0.2">
      <c r="A44" s="102" t="s">
        <v>52</v>
      </c>
      <c r="B44" s="103" t="s">
        <v>2265</v>
      </c>
      <c r="C44" s="102" t="s">
        <v>2216</v>
      </c>
      <c r="D44" s="103" t="s">
        <v>21</v>
      </c>
      <c r="E44" s="103" t="s">
        <v>20</v>
      </c>
      <c r="F44" s="103" t="s">
        <v>2245</v>
      </c>
      <c r="G44" s="101" t="s">
        <v>2246</v>
      </c>
      <c r="H44" s="166">
        <f>(J44-M44)+70.44</f>
        <v>339.15028977878097</v>
      </c>
      <c r="I44" s="142"/>
      <c r="J44" s="142">
        <v>445.33</v>
      </c>
      <c r="K44" s="106">
        <v>601.70000000000005</v>
      </c>
      <c r="L44" s="165">
        <f>(K44*L43)/K43</f>
        <v>39.660411434748511</v>
      </c>
      <c r="M44" s="164">
        <f>J44*0.3966041143</f>
        <v>176.61971022121898</v>
      </c>
    </row>
    <row r="45" spans="1:14" s="106" customFormat="1" ht="33" customHeight="1" x14ac:dyDescent="0.2">
      <c r="A45" s="102" t="s">
        <v>52</v>
      </c>
      <c r="B45" s="103" t="s">
        <v>2265</v>
      </c>
      <c r="C45" s="102" t="s">
        <v>2216</v>
      </c>
      <c r="D45" s="103" t="s">
        <v>21</v>
      </c>
      <c r="E45" s="103" t="s">
        <v>20</v>
      </c>
      <c r="F45" s="103" t="s">
        <v>2247</v>
      </c>
      <c r="G45" s="101" t="s">
        <v>77</v>
      </c>
      <c r="H45" s="166">
        <f>J45-M45</f>
        <v>253.42627199400002</v>
      </c>
      <c r="I45" s="142"/>
      <c r="J45" s="142">
        <v>420</v>
      </c>
      <c r="M45" s="164">
        <f>J45*0.3966041143</f>
        <v>166.57372800599998</v>
      </c>
    </row>
    <row r="46" spans="1:14" s="106" customFormat="1" ht="33" customHeight="1" x14ac:dyDescent="0.2">
      <c r="A46" s="102" t="s">
        <v>52</v>
      </c>
      <c r="B46" s="103" t="s">
        <v>2265</v>
      </c>
      <c r="C46" s="102" t="s">
        <v>2216</v>
      </c>
      <c r="D46" s="103" t="s">
        <v>21</v>
      </c>
      <c r="E46" s="103" t="s">
        <v>20</v>
      </c>
      <c r="F46" s="103" t="s">
        <v>642</v>
      </c>
      <c r="G46" s="101" t="s">
        <v>643</v>
      </c>
      <c r="H46" s="166">
        <f>J46-M46</f>
        <v>268.51116913650003</v>
      </c>
      <c r="I46" s="142"/>
      <c r="J46" s="106">
        <v>445</v>
      </c>
      <c r="M46" s="164">
        <f>J46*0.3966041143</f>
        <v>176.4888308635</v>
      </c>
    </row>
    <row r="47" spans="1:14" s="106" customFormat="1" ht="33" customHeight="1" x14ac:dyDescent="0.2">
      <c r="A47" s="102" t="s">
        <v>52</v>
      </c>
      <c r="B47" s="103" t="s">
        <v>2265</v>
      </c>
      <c r="C47" s="102" t="s">
        <v>2216</v>
      </c>
      <c r="D47" s="103" t="s">
        <v>21</v>
      </c>
      <c r="E47" s="103" t="s">
        <v>996</v>
      </c>
      <c r="F47" s="103" t="s">
        <v>998</v>
      </c>
      <c r="G47" s="101" t="s">
        <v>2261</v>
      </c>
      <c r="H47" s="115">
        <v>92.8</v>
      </c>
      <c r="I47" s="103"/>
      <c r="J47" s="106">
        <v>601.70000000000005</v>
      </c>
      <c r="M47" s="106">
        <f>J47*0.3966041143</f>
        <v>238.63669557431001</v>
      </c>
    </row>
    <row r="48" spans="1:14" s="106" customFormat="1" ht="33" customHeight="1" x14ac:dyDescent="0.2">
      <c r="A48" s="102" t="s">
        <v>52</v>
      </c>
      <c r="B48" s="103" t="s">
        <v>2265</v>
      </c>
      <c r="C48" s="102" t="s">
        <v>2216</v>
      </c>
      <c r="D48" s="103" t="s">
        <v>21</v>
      </c>
      <c r="E48" s="103" t="s">
        <v>996</v>
      </c>
      <c r="F48" s="103" t="s">
        <v>2241</v>
      </c>
      <c r="G48" s="101" t="s">
        <v>1642</v>
      </c>
      <c r="H48" s="115">
        <v>579.6</v>
      </c>
      <c r="I48" s="103"/>
    </row>
    <row r="49" spans="1:12" s="106" customFormat="1" ht="40.5" customHeight="1" x14ac:dyDescent="0.2">
      <c r="A49" s="101" t="s">
        <v>157</v>
      </c>
      <c r="B49" s="103" t="s">
        <v>730</v>
      </c>
      <c r="C49" s="102" t="s">
        <v>2216</v>
      </c>
      <c r="D49" s="103" t="s">
        <v>21</v>
      </c>
      <c r="E49" s="103" t="s">
        <v>1046</v>
      </c>
      <c r="F49" s="103" t="s">
        <v>2217</v>
      </c>
      <c r="G49" s="101" t="s">
        <v>2218</v>
      </c>
      <c r="H49" s="115">
        <v>2204</v>
      </c>
      <c r="I49" s="115"/>
      <c r="K49" s="106">
        <v>70.44</v>
      </c>
      <c r="L49" s="106">
        <v>16</v>
      </c>
    </row>
    <row r="50" spans="1:12" s="120" customFormat="1" ht="23.25" customHeight="1" x14ac:dyDescent="0.2">
      <c r="A50" s="117"/>
      <c r="B50" s="119"/>
      <c r="C50" s="117"/>
      <c r="D50" s="119" t="s">
        <v>21</v>
      </c>
      <c r="E50" s="117"/>
      <c r="F50" s="118"/>
      <c r="G50" s="112" t="s">
        <v>830</v>
      </c>
      <c r="H50" s="113">
        <f>SUM(H15:H49)</f>
        <v>46841.580000072048</v>
      </c>
      <c r="I50" s="119"/>
    </row>
    <row r="51" spans="1:12" s="106" customFormat="1" ht="13.5" customHeight="1" x14ac:dyDescent="0.2">
      <c r="A51" s="102"/>
      <c r="B51" s="103"/>
      <c r="C51" s="102"/>
      <c r="D51" s="103"/>
      <c r="E51" s="102"/>
      <c r="F51" s="116"/>
      <c r="G51" s="104"/>
      <c r="H51" s="105"/>
      <c r="I51" s="103"/>
    </row>
    <row r="52" spans="1:12" s="106" customFormat="1" ht="13.5" customHeight="1" x14ac:dyDescent="0.2">
      <c r="A52" s="102"/>
      <c r="B52" s="103"/>
      <c r="C52" s="102"/>
      <c r="D52" s="103"/>
      <c r="E52" s="102"/>
      <c r="F52" s="116"/>
      <c r="G52" s="102"/>
      <c r="H52" s="115"/>
      <c r="I52" s="103"/>
    </row>
    <row r="53" spans="1:12" s="106" customFormat="1" ht="13.5" customHeight="1" x14ac:dyDescent="0.2">
      <c r="A53" s="102"/>
      <c r="B53" s="103"/>
      <c r="C53" s="102"/>
      <c r="D53" s="103"/>
      <c r="E53" s="102"/>
      <c r="F53" s="103"/>
      <c r="G53" s="112" t="s">
        <v>850</v>
      </c>
      <c r="H53" s="113">
        <f>SUM(H51:H52)</f>
        <v>0</v>
      </c>
      <c r="I53" s="103"/>
    </row>
    <row r="54" spans="1:12" s="106" customFormat="1" ht="11.25" x14ac:dyDescent="0.2">
      <c r="A54" s="102"/>
      <c r="B54" s="103"/>
      <c r="C54" s="102"/>
      <c r="D54" s="103"/>
      <c r="E54" s="102"/>
      <c r="F54" s="103"/>
      <c r="G54" s="117" t="s">
        <v>93</v>
      </c>
      <c r="H54" s="113">
        <f>H9+H50+H53+H14</f>
        <v>49081.580000072048</v>
      </c>
      <c r="I54" s="103"/>
    </row>
    <row r="55" spans="1:12" s="106" customFormat="1" ht="11.25" x14ac:dyDescent="0.2">
      <c r="A55" s="121"/>
      <c r="B55" s="122"/>
      <c r="D55" s="122"/>
      <c r="F55" s="122"/>
      <c r="I55" s="123"/>
    </row>
    <row r="56" spans="1:12" s="120" customFormat="1" ht="11.25" x14ac:dyDescent="0.2">
      <c r="A56" s="124"/>
      <c r="B56" s="125" t="s">
        <v>0</v>
      </c>
      <c r="C56" s="124"/>
      <c r="D56" s="125"/>
      <c r="E56" s="124" t="s">
        <v>1</v>
      </c>
      <c r="F56" s="125"/>
      <c r="G56" s="124"/>
      <c r="H56" s="124" t="s">
        <v>2</v>
      </c>
      <c r="I56" s="125"/>
    </row>
    <row r="57" spans="1:12" s="120" customFormat="1" ht="11.25" x14ac:dyDescent="0.2">
      <c r="A57" s="124"/>
      <c r="B57" s="125"/>
      <c r="C57" s="124"/>
      <c r="D57" s="125"/>
      <c r="E57" s="124"/>
      <c r="F57" s="125"/>
      <c r="G57" s="124"/>
      <c r="H57" s="124"/>
      <c r="I57" s="125"/>
    </row>
    <row r="58" spans="1:12" s="120" customFormat="1" ht="11.25" x14ac:dyDescent="0.2">
      <c r="A58" s="124"/>
      <c r="B58" s="125"/>
      <c r="C58" s="124"/>
      <c r="D58" s="125"/>
      <c r="E58" s="124"/>
      <c r="F58" s="125"/>
      <c r="G58" s="124"/>
      <c r="H58" s="124"/>
      <c r="I58" s="125"/>
    </row>
    <row r="59" spans="1:12" s="120" customFormat="1" ht="11.25" x14ac:dyDescent="0.2">
      <c r="A59" s="124"/>
      <c r="B59" s="125"/>
      <c r="C59" s="124"/>
      <c r="D59" s="125"/>
      <c r="E59" s="124"/>
      <c r="F59" s="125"/>
      <c r="G59" s="124"/>
      <c r="H59" s="124"/>
      <c r="I59" s="125"/>
    </row>
    <row r="60" spans="1:12" s="120" customFormat="1" ht="11.25" x14ac:dyDescent="0.2">
      <c r="B60" s="126"/>
      <c r="D60" s="126"/>
      <c r="F60" s="126"/>
      <c r="I60" s="126"/>
    </row>
    <row r="61" spans="1:12" s="120" customFormat="1" ht="11.25" x14ac:dyDescent="0.2">
      <c r="B61" s="126"/>
      <c r="D61" s="126"/>
      <c r="F61" s="126"/>
      <c r="I61" s="126"/>
    </row>
    <row r="62" spans="1:12" s="120" customFormat="1" ht="11.25" x14ac:dyDescent="0.2">
      <c r="B62" s="124" t="s">
        <v>2196</v>
      </c>
      <c r="C62" s="124"/>
      <c r="D62" s="125"/>
      <c r="E62" s="124" t="s">
        <v>4</v>
      </c>
      <c r="F62" s="125"/>
      <c r="G62" s="124"/>
      <c r="H62" s="124" t="s">
        <v>5</v>
      </c>
      <c r="I62" s="126"/>
    </row>
    <row r="63" spans="1:12" s="120" customFormat="1" ht="11.25" x14ac:dyDescent="0.2">
      <c r="B63" s="128" t="s">
        <v>2223</v>
      </c>
      <c r="D63" s="126"/>
      <c r="E63" s="128" t="s">
        <v>145</v>
      </c>
      <c r="F63" s="126"/>
      <c r="H63" s="128" t="s">
        <v>146</v>
      </c>
      <c r="I63" s="126"/>
    </row>
    <row r="64" spans="1:12" s="120" customFormat="1" ht="11.25" x14ac:dyDescent="0.2">
      <c r="B64" s="127"/>
      <c r="D64" s="126"/>
      <c r="E64" s="128"/>
      <c r="F64" s="126"/>
      <c r="I64" s="126"/>
    </row>
    <row r="65" spans="1:10" s="106" customFormat="1" ht="11.25" x14ac:dyDescent="0.2">
      <c r="B65" s="122"/>
      <c r="D65" s="122"/>
      <c r="F65" s="122"/>
      <c r="I65" s="122"/>
    </row>
    <row r="66" spans="1:10" s="106" customFormat="1" x14ac:dyDescent="0.25">
      <c r="A66" s="81" t="s">
        <v>2198</v>
      </c>
      <c r="B66" s="122"/>
      <c r="D66" s="122"/>
      <c r="F66" s="122"/>
      <c r="I66" s="122"/>
    </row>
    <row r="68" spans="1:10" ht="18" x14ac:dyDescent="0.25">
      <c r="A68" s="196"/>
      <c r="B68" s="196"/>
      <c r="C68" s="196"/>
      <c r="D68" s="196"/>
      <c r="E68" s="196"/>
      <c r="F68" s="196"/>
      <c r="G68" s="196"/>
      <c r="H68" s="196"/>
      <c r="I68" s="196"/>
      <c r="J68" s="78"/>
    </row>
    <row r="69" spans="1:10" ht="18" x14ac:dyDescent="0.25">
      <c r="C69" s="78"/>
    </row>
    <row r="71" spans="1:10" ht="18" x14ac:dyDescent="0.25">
      <c r="A71" s="78"/>
      <c r="B71" s="25"/>
      <c r="C71" s="5"/>
      <c r="D71" s="25"/>
      <c r="E71" s="5"/>
      <c r="G71" s="5"/>
      <c r="H71" s="5"/>
      <c r="I71" s="25"/>
      <c r="J71" s="5"/>
    </row>
    <row r="72" spans="1:10" x14ac:dyDescent="0.2">
      <c r="A72" s="79"/>
      <c r="B72" s="80"/>
      <c r="C72" s="79"/>
      <c r="D72" s="80"/>
      <c r="E72" s="79"/>
      <c r="G72" s="79"/>
      <c r="H72" s="79"/>
      <c r="I72" s="80"/>
      <c r="J72" s="79"/>
    </row>
    <row r="73" spans="1:10" ht="15.75" customHeight="1" x14ac:dyDescent="0.2">
      <c r="A73" s="13"/>
      <c r="B73" s="13"/>
      <c r="C73" s="13"/>
      <c r="D73" s="13"/>
      <c r="E73" s="13"/>
      <c r="G73" s="13"/>
      <c r="H73" s="13"/>
      <c r="I73" s="13"/>
      <c r="J73" s="13"/>
    </row>
    <row r="74" spans="1:10" ht="15.75" x14ac:dyDescent="0.25">
      <c r="A74" s="65"/>
      <c r="B74" s="80"/>
      <c r="C74" s="79"/>
      <c r="D74" s="80"/>
      <c r="E74" s="65"/>
      <c r="G74" s="79"/>
      <c r="H74" s="79"/>
      <c r="I74" s="80"/>
      <c r="J74" s="79"/>
    </row>
    <row r="75" spans="1:10" ht="15.75" customHeight="1" x14ac:dyDescent="0.2">
      <c r="A75" s="13"/>
      <c r="B75" s="13"/>
      <c r="C75" s="13"/>
      <c r="D75" s="13"/>
      <c r="E75" s="13"/>
      <c r="G75" s="13"/>
      <c r="H75" s="13"/>
      <c r="I75" s="13"/>
      <c r="J75" s="13"/>
    </row>
    <row r="76" spans="1:10" ht="15.75" x14ac:dyDescent="0.25">
      <c r="A76" s="5"/>
      <c r="B76" s="82"/>
      <c r="C76" s="81"/>
      <c r="D76" s="82"/>
      <c r="E76" s="5"/>
      <c r="G76" s="81"/>
      <c r="H76" s="81"/>
      <c r="I76" s="82"/>
      <c r="J76" s="81"/>
    </row>
    <row r="77" spans="1:10" ht="15.75" x14ac:dyDescent="0.25">
      <c r="A77" s="5"/>
      <c r="B77" s="25"/>
      <c r="C77" s="5"/>
      <c r="D77" s="25"/>
      <c r="E77" s="5"/>
      <c r="G77" s="5"/>
      <c r="H77" s="5"/>
      <c r="I77" s="25"/>
      <c r="J77" s="5"/>
    </row>
    <row r="78" spans="1:10" ht="15.75" x14ac:dyDescent="0.25">
      <c r="A78" s="5"/>
      <c r="B78" s="25"/>
      <c r="C78" s="5"/>
      <c r="D78" s="67"/>
      <c r="E78" s="5"/>
      <c r="G78" s="5"/>
      <c r="H78" s="5"/>
      <c r="I78" s="25"/>
      <c r="J78" s="5"/>
    </row>
    <row r="79" spans="1:10" ht="15.75" x14ac:dyDescent="0.25">
      <c r="A79" s="5"/>
      <c r="B79" s="25"/>
      <c r="C79" s="5"/>
      <c r="D79" s="67"/>
      <c r="E79" s="5"/>
      <c r="G79" s="5"/>
      <c r="H79" s="5"/>
      <c r="I79" s="25"/>
      <c r="J79" s="5"/>
    </row>
    <row r="80" spans="1:10" ht="15.75" x14ac:dyDescent="0.25">
      <c r="A80" s="5"/>
      <c r="B80" s="25"/>
      <c r="C80" s="5"/>
      <c r="D80" s="67"/>
      <c r="E80" s="5"/>
      <c r="G80" s="5"/>
      <c r="H80" s="5"/>
      <c r="I80" s="25"/>
      <c r="J80" s="5"/>
    </row>
    <row r="81" spans="1:10" ht="15.75" x14ac:dyDescent="0.25">
      <c r="A81" s="5"/>
      <c r="B81" s="25"/>
      <c r="C81" s="5"/>
      <c r="D81" s="25"/>
      <c r="E81" s="5"/>
      <c r="G81" s="5"/>
      <c r="H81" s="5"/>
      <c r="I81" s="25"/>
      <c r="J81" s="5"/>
    </row>
    <row r="82" spans="1:10" ht="15.75" x14ac:dyDescent="0.25">
      <c r="A82" s="5"/>
      <c r="B82" s="25"/>
      <c r="C82" s="5"/>
      <c r="D82" s="25"/>
      <c r="E82" s="5"/>
      <c r="G82" s="5"/>
      <c r="H82" s="5"/>
      <c r="I82" s="25"/>
      <c r="J82" s="5"/>
    </row>
    <row r="83" spans="1:10" ht="15.75" x14ac:dyDescent="0.25">
      <c r="A83" s="5"/>
      <c r="B83" s="25"/>
      <c r="C83" s="5"/>
      <c r="D83" s="25"/>
      <c r="E83" s="5"/>
      <c r="G83" s="5"/>
      <c r="H83" s="5"/>
      <c r="I83" s="25"/>
      <c r="J83" s="5"/>
    </row>
    <row r="84" spans="1:10" ht="15.75" x14ac:dyDescent="0.25">
      <c r="A84" s="5"/>
      <c r="B84" s="25"/>
      <c r="C84" s="5"/>
      <c r="D84" s="25"/>
      <c r="E84" s="5"/>
      <c r="G84" s="5"/>
      <c r="H84" s="5"/>
      <c r="I84" s="25"/>
      <c r="J84" s="5"/>
    </row>
    <row r="85" spans="1:10" ht="15.75" x14ac:dyDescent="0.25">
      <c r="A85" s="5"/>
      <c r="B85" s="25"/>
      <c r="C85" s="5"/>
      <c r="D85" s="25"/>
      <c r="E85" s="5"/>
      <c r="G85" s="5"/>
      <c r="H85" s="5"/>
      <c r="I85" s="25"/>
      <c r="J85" s="5"/>
    </row>
    <row r="86" spans="1:10" ht="15.75" x14ac:dyDescent="0.25">
      <c r="A86" s="5"/>
      <c r="B86" s="25"/>
      <c r="C86" s="5"/>
      <c r="D86" s="25"/>
      <c r="E86" s="5"/>
      <c r="G86" s="5"/>
      <c r="H86" s="5"/>
      <c r="I86" s="25"/>
      <c r="J86" s="5"/>
    </row>
    <row r="87" spans="1:10" ht="15.75" x14ac:dyDescent="0.25">
      <c r="A87" s="5"/>
      <c r="B87" s="25"/>
      <c r="C87" s="5"/>
      <c r="D87" s="25"/>
      <c r="E87" s="5"/>
      <c r="G87" s="5"/>
      <c r="H87" s="5"/>
      <c r="I87" s="25"/>
      <c r="J87" s="5"/>
    </row>
    <row r="88" spans="1:10" ht="15.75" x14ac:dyDescent="0.25">
      <c r="A88" s="5"/>
      <c r="B88" s="25"/>
      <c r="C88" s="5"/>
      <c r="D88" s="25"/>
      <c r="E88" s="5"/>
      <c r="G88" s="5"/>
      <c r="H88" s="5"/>
      <c r="I88" s="25"/>
      <c r="J88" s="5"/>
    </row>
    <row r="89" spans="1:10" ht="15.75" x14ac:dyDescent="0.25">
      <c r="A89" s="5"/>
      <c r="B89" s="25"/>
      <c r="C89" s="5"/>
      <c r="D89" s="25"/>
      <c r="E89" s="5"/>
      <c r="G89" s="5"/>
      <c r="H89" s="5"/>
      <c r="I89" s="25"/>
      <c r="J89" s="5"/>
    </row>
    <row r="90" spans="1:10" ht="15.75" x14ac:dyDescent="0.25">
      <c r="A90" s="5"/>
      <c r="B90" s="25"/>
      <c r="C90" s="5"/>
      <c r="D90" s="25"/>
      <c r="E90" s="5"/>
      <c r="G90" s="5"/>
      <c r="H90" s="5"/>
      <c r="I90" s="25"/>
      <c r="J90" s="5"/>
    </row>
    <row r="91" spans="1:10" ht="15.75" x14ac:dyDescent="0.25">
      <c r="A91" s="5"/>
      <c r="B91" s="25"/>
      <c r="C91" s="5"/>
      <c r="D91" s="25"/>
      <c r="E91" s="5"/>
      <c r="G91" s="5"/>
      <c r="H91" s="5"/>
      <c r="I91" s="25"/>
      <c r="J91" s="5"/>
    </row>
    <row r="92" spans="1:10" ht="15.75" x14ac:dyDescent="0.25">
      <c r="A92" s="5"/>
      <c r="B92" s="25"/>
      <c r="C92" s="5"/>
      <c r="D92" s="25"/>
      <c r="E92" s="5"/>
      <c r="G92" s="5"/>
      <c r="H92" s="5"/>
      <c r="I92" s="25"/>
      <c r="J92" s="5"/>
    </row>
    <row r="93" spans="1:10" s="76" customFormat="1" ht="15.75" x14ac:dyDescent="0.25">
      <c r="A93" s="5"/>
      <c r="C93" s="9"/>
      <c r="E93" s="15"/>
      <c r="G93" s="9"/>
      <c r="H93" s="9"/>
      <c r="J93" s="9"/>
    </row>
  </sheetData>
  <mergeCells count="4">
    <mergeCell ref="A2:I2"/>
    <mergeCell ref="A4:I4"/>
    <mergeCell ref="A5:I5"/>
    <mergeCell ref="A68:I68"/>
  </mergeCells>
  <pageMargins left="0.70866141732283472" right="0.70866141732283472" top="0.35433070866141736" bottom="0.74803149606299213" header="0.31496062992125984" footer="0.31496062992125984"/>
  <pageSetup scale="54" fitToHeight="2" orientation="portrait" r:id="rId1"/>
  <rowBreaks count="1" manualBreakCount="1">
    <brk id="6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J201"/>
  <sheetViews>
    <sheetView view="pageBreakPreview" topLeftCell="A112" zoomScale="85" zoomScaleNormal="100" zoomScaleSheetLayoutView="85" workbookViewId="0">
      <selection activeCell="D168" sqref="D168"/>
    </sheetView>
  </sheetViews>
  <sheetFormatPr baseColWidth="10" defaultRowHeight="12.75" x14ac:dyDescent="0.2"/>
  <cols>
    <col min="1" max="1" width="9.7109375" style="9" customWidth="1"/>
    <col min="2" max="2" width="18.7109375" style="76" customWidth="1"/>
    <col min="3" max="3" width="16.5703125" style="9" customWidth="1"/>
    <col min="4" max="4" width="23.28515625" style="76" customWidth="1"/>
    <col min="5" max="5" width="23.7109375" style="9" customWidth="1"/>
    <col min="6" max="6" width="26.28515625" style="76" customWidth="1"/>
    <col min="7" max="7" width="19" style="9" customWidth="1"/>
    <col min="8" max="8" width="12.42578125" style="9" customWidth="1"/>
    <col min="9" max="9" width="17.5703125" style="76" customWidth="1"/>
    <col min="10" max="16384" width="11.42578125" style="9"/>
  </cols>
  <sheetData>
    <row r="1" spans="1:10" s="4" customFormat="1" x14ac:dyDescent="0.2">
      <c r="B1" s="90"/>
      <c r="D1" s="90"/>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29"/>
      <c r="C3" s="6"/>
      <c r="D3" s="29"/>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1619</v>
      </c>
      <c r="B5" s="195"/>
      <c r="C5" s="195"/>
      <c r="D5" s="195"/>
      <c r="E5" s="195"/>
      <c r="F5" s="195"/>
      <c r="G5" s="195"/>
      <c r="H5" s="195"/>
      <c r="I5" s="195"/>
      <c r="J5" s="3"/>
    </row>
    <row r="6" spans="1:10" s="4" customFormat="1" ht="15.75" customHeight="1" x14ac:dyDescent="0.25">
      <c r="A6" s="7"/>
      <c r="B6" s="26"/>
      <c r="C6" s="3"/>
      <c r="D6" s="26"/>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7" customFormat="1" ht="49.5" customHeight="1" x14ac:dyDescent="0.15">
      <c r="A8" s="35" t="s">
        <v>1651</v>
      </c>
      <c r="B8" s="16" t="s">
        <v>169</v>
      </c>
      <c r="C8" s="16" t="s">
        <v>834</v>
      </c>
      <c r="D8" s="16" t="s">
        <v>831</v>
      </c>
      <c r="E8" s="23" t="s">
        <v>1535</v>
      </c>
      <c r="F8" s="23" t="s">
        <v>225</v>
      </c>
      <c r="G8" s="18" t="s">
        <v>226</v>
      </c>
      <c r="H8" s="45">
        <v>2100</v>
      </c>
      <c r="I8" s="23" t="s">
        <v>22</v>
      </c>
    </row>
    <row r="9" spans="1:10" s="17" customFormat="1" ht="45" customHeight="1" x14ac:dyDescent="0.15">
      <c r="A9" s="35" t="s">
        <v>1651</v>
      </c>
      <c r="B9" s="16" t="s">
        <v>169</v>
      </c>
      <c r="C9" s="16" t="s">
        <v>834</v>
      </c>
      <c r="D9" s="16" t="s">
        <v>831</v>
      </c>
      <c r="E9" s="23" t="s">
        <v>1536</v>
      </c>
      <c r="F9" s="23" t="s">
        <v>192</v>
      </c>
      <c r="G9" s="55" t="s">
        <v>193</v>
      </c>
      <c r="H9" s="45">
        <v>2200</v>
      </c>
      <c r="I9" s="23" t="s">
        <v>22</v>
      </c>
    </row>
    <row r="10" spans="1:10" s="17" customFormat="1" ht="45" customHeight="1" x14ac:dyDescent="0.15">
      <c r="A10" s="35" t="s">
        <v>1651</v>
      </c>
      <c r="B10" s="16" t="s">
        <v>169</v>
      </c>
      <c r="C10" s="16" t="s">
        <v>834</v>
      </c>
      <c r="D10" s="16" t="s">
        <v>831</v>
      </c>
      <c r="E10" s="23" t="s">
        <v>1649</v>
      </c>
      <c r="F10" s="23" t="s">
        <v>1650</v>
      </c>
      <c r="G10" s="55"/>
      <c r="H10" s="45">
        <v>4000</v>
      </c>
      <c r="I10" s="23" t="s">
        <v>22</v>
      </c>
    </row>
    <row r="11" spans="1:10" s="106" customFormat="1" ht="13.5" customHeight="1" x14ac:dyDescent="0.2">
      <c r="A11" s="102"/>
      <c r="B11" s="103"/>
      <c r="C11" s="102"/>
      <c r="D11" s="103"/>
      <c r="E11" s="102"/>
      <c r="F11" s="103"/>
      <c r="G11" s="112" t="s">
        <v>159</v>
      </c>
      <c r="H11" s="113">
        <f>SUM(H8:H10)</f>
        <v>8300</v>
      </c>
      <c r="I11" s="103"/>
    </row>
    <row r="12" spans="1:10" s="106" customFormat="1" ht="13.5" customHeight="1" x14ac:dyDescent="0.2">
      <c r="A12" s="102"/>
      <c r="B12" s="103"/>
      <c r="C12" s="102"/>
      <c r="D12" s="103"/>
      <c r="E12" s="102"/>
      <c r="F12" s="103"/>
      <c r="G12" s="104"/>
      <c r="H12" s="105"/>
      <c r="I12" s="103"/>
    </row>
    <row r="13" spans="1:10" s="111" customFormat="1" ht="23.25" customHeight="1" x14ac:dyDescent="0.2">
      <c r="A13" s="109" t="s">
        <v>1483</v>
      </c>
      <c r="B13" s="107" t="s">
        <v>42</v>
      </c>
      <c r="C13" s="109" t="s">
        <v>47</v>
      </c>
      <c r="D13" s="107" t="s">
        <v>46</v>
      </c>
      <c r="E13" s="109" t="s">
        <v>40</v>
      </c>
      <c r="F13" s="114" t="s">
        <v>41</v>
      </c>
      <c r="G13" s="109"/>
      <c r="H13" s="91">
        <v>2480</v>
      </c>
      <c r="I13" s="107"/>
    </row>
    <row r="14" spans="1:10" s="106" customFormat="1" ht="13.5" customHeight="1" x14ac:dyDescent="0.2">
      <c r="A14" s="102"/>
      <c r="B14" s="103"/>
      <c r="C14" s="102"/>
      <c r="D14" s="103"/>
      <c r="E14" s="102"/>
      <c r="F14" s="103"/>
      <c r="G14" s="112" t="s">
        <v>160</v>
      </c>
      <c r="H14" s="113">
        <f>SUM(H13:H13)</f>
        <v>2480</v>
      </c>
      <c r="I14" s="103"/>
    </row>
    <row r="15" spans="1:10" s="106" customFormat="1" ht="13.5" customHeight="1" x14ac:dyDescent="0.2">
      <c r="A15" s="102"/>
      <c r="B15" s="103"/>
      <c r="C15" s="102"/>
      <c r="D15" s="103"/>
      <c r="E15" s="102"/>
      <c r="F15" s="103"/>
      <c r="G15" s="112"/>
      <c r="H15" s="113"/>
      <c r="I15" s="103"/>
    </row>
    <row r="16" spans="1:10" s="106" customFormat="1" ht="13.5" customHeight="1" x14ac:dyDescent="0.2">
      <c r="A16" s="102"/>
      <c r="B16" s="103"/>
      <c r="C16" s="102"/>
      <c r="D16" s="103"/>
      <c r="E16" s="102"/>
      <c r="F16" s="103"/>
      <c r="G16" s="112"/>
      <c r="H16" s="113"/>
      <c r="I16" s="103"/>
    </row>
    <row r="17" spans="1:9" s="106" customFormat="1" ht="48" customHeight="1" x14ac:dyDescent="0.2">
      <c r="A17" s="101" t="s">
        <v>1970</v>
      </c>
      <c r="B17" s="103" t="s">
        <v>169</v>
      </c>
      <c r="C17" s="102" t="s">
        <v>37</v>
      </c>
      <c r="D17" s="103" t="s">
        <v>21</v>
      </c>
      <c r="E17" s="103" t="s">
        <v>1653</v>
      </c>
      <c r="F17" s="103" t="s">
        <v>187</v>
      </c>
      <c r="G17" s="104" t="s">
        <v>188</v>
      </c>
      <c r="H17" s="105">
        <v>2500</v>
      </c>
      <c r="I17" s="103" t="s">
        <v>22</v>
      </c>
    </row>
    <row r="18" spans="1:9" s="106" customFormat="1" ht="51.75" customHeight="1" x14ac:dyDescent="0.2">
      <c r="A18" s="101" t="s">
        <v>1967</v>
      </c>
      <c r="B18" s="103" t="s">
        <v>89</v>
      </c>
      <c r="C18" s="102" t="s">
        <v>37</v>
      </c>
      <c r="D18" s="103" t="s">
        <v>21</v>
      </c>
      <c r="E18" s="103" t="s">
        <v>1680</v>
      </c>
      <c r="F18" s="103" t="s">
        <v>234</v>
      </c>
      <c r="G18" s="104"/>
      <c r="H18" s="105">
        <v>2000</v>
      </c>
      <c r="I18" s="103"/>
    </row>
    <row r="19" spans="1:9" s="106" customFormat="1" ht="48" customHeight="1" x14ac:dyDescent="0.2">
      <c r="A19" s="101" t="s">
        <v>1967</v>
      </c>
      <c r="B19" s="103" t="s">
        <v>89</v>
      </c>
      <c r="C19" s="102" t="s">
        <v>37</v>
      </c>
      <c r="D19" s="103" t="s">
        <v>21</v>
      </c>
      <c r="E19" s="103" t="s">
        <v>1681</v>
      </c>
      <c r="F19" s="103" t="s">
        <v>507</v>
      </c>
      <c r="G19" s="104"/>
      <c r="H19" s="105">
        <v>2500</v>
      </c>
      <c r="I19" s="103"/>
    </row>
    <row r="20" spans="1:9" s="106" customFormat="1" ht="59.25" customHeight="1" x14ac:dyDescent="0.2">
      <c r="A20" s="101" t="s">
        <v>1968</v>
      </c>
      <c r="B20" s="103" t="s">
        <v>235</v>
      </c>
      <c r="C20" s="102" t="s">
        <v>37</v>
      </c>
      <c r="D20" s="103" t="s">
        <v>21</v>
      </c>
      <c r="E20" s="103" t="s">
        <v>1537</v>
      </c>
      <c r="F20" s="103" t="s">
        <v>241</v>
      </c>
      <c r="G20" s="104"/>
      <c r="H20" s="105">
        <v>2000</v>
      </c>
      <c r="I20" s="103"/>
    </row>
    <row r="21" spans="1:9" s="106" customFormat="1" ht="48" customHeight="1" x14ac:dyDescent="0.2">
      <c r="A21" s="101" t="s">
        <v>1968</v>
      </c>
      <c r="B21" s="103" t="s">
        <v>235</v>
      </c>
      <c r="C21" s="102" t="s">
        <v>37</v>
      </c>
      <c r="D21" s="103" t="s">
        <v>21</v>
      </c>
      <c r="E21" s="103" t="s">
        <v>1537</v>
      </c>
      <c r="F21" s="103" t="s">
        <v>241</v>
      </c>
      <c r="G21" s="104"/>
      <c r="H21" s="105">
        <v>2500</v>
      </c>
      <c r="I21" s="103"/>
    </row>
    <row r="22" spans="1:9" s="106" customFormat="1" ht="47.25" customHeight="1" x14ac:dyDescent="0.2">
      <c r="A22" s="101" t="s">
        <v>1968</v>
      </c>
      <c r="B22" s="103" t="s">
        <v>235</v>
      </c>
      <c r="C22" s="102" t="s">
        <v>37</v>
      </c>
      <c r="D22" s="103" t="s">
        <v>21</v>
      </c>
      <c r="E22" s="103" t="s">
        <v>1537</v>
      </c>
      <c r="F22" s="103" t="s">
        <v>241</v>
      </c>
      <c r="G22" s="104"/>
      <c r="H22" s="105">
        <v>2500</v>
      </c>
      <c r="I22" s="103"/>
    </row>
    <row r="23" spans="1:9" s="106" customFormat="1" ht="45.75" customHeight="1" x14ac:dyDescent="0.2">
      <c r="A23" s="101" t="s">
        <v>1968</v>
      </c>
      <c r="B23" s="103" t="s">
        <v>235</v>
      </c>
      <c r="C23" s="102" t="s">
        <v>37</v>
      </c>
      <c r="D23" s="103" t="s">
        <v>21</v>
      </c>
      <c r="E23" s="103" t="s">
        <v>1537</v>
      </c>
      <c r="F23" s="103" t="s">
        <v>241</v>
      </c>
      <c r="G23" s="104"/>
      <c r="H23" s="105">
        <v>1800</v>
      </c>
      <c r="I23" s="103"/>
    </row>
    <row r="24" spans="1:9" s="106" customFormat="1" ht="72" customHeight="1" x14ac:dyDescent="0.2">
      <c r="A24" s="101" t="s">
        <v>1971</v>
      </c>
      <c r="B24" s="103" t="s">
        <v>169</v>
      </c>
      <c r="C24" s="102" t="s">
        <v>37</v>
      </c>
      <c r="D24" s="103" t="s">
        <v>21</v>
      </c>
      <c r="E24" s="103" t="s">
        <v>1699</v>
      </c>
      <c r="F24" s="103" t="s">
        <v>266</v>
      </c>
      <c r="G24" s="104" t="s">
        <v>267</v>
      </c>
      <c r="H24" s="105">
        <v>2100</v>
      </c>
      <c r="I24" s="103" t="s">
        <v>22</v>
      </c>
    </row>
    <row r="25" spans="1:9" s="106" customFormat="1" ht="71.25" customHeight="1" x14ac:dyDescent="0.2">
      <c r="A25" s="101" t="s">
        <v>1969</v>
      </c>
      <c r="B25" s="103" t="s">
        <v>169</v>
      </c>
      <c r="C25" s="102" t="s">
        <v>37</v>
      </c>
      <c r="D25" s="103" t="s">
        <v>21</v>
      </c>
      <c r="E25" s="103" t="s">
        <v>1698</v>
      </c>
      <c r="F25" s="103" t="s">
        <v>832</v>
      </c>
      <c r="G25" s="104" t="s">
        <v>833</v>
      </c>
      <c r="H25" s="105">
        <v>2100</v>
      </c>
      <c r="I25" s="103" t="s">
        <v>22</v>
      </c>
    </row>
    <row r="26" spans="1:9" s="106" customFormat="1" ht="71.25" customHeight="1" x14ac:dyDescent="0.2">
      <c r="A26" s="101" t="s">
        <v>1971</v>
      </c>
      <c r="B26" s="103" t="s">
        <v>169</v>
      </c>
      <c r="C26" s="102" t="s">
        <v>37</v>
      </c>
      <c r="D26" s="103" t="s">
        <v>21</v>
      </c>
      <c r="E26" s="103" t="s">
        <v>1698</v>
      </c>
      <c r="F26" s="103" t="s">
        <v>832</v>
      </c>
      <c r="G26" s="104" t="s">
        <v>833</v>
      </c>
      <c r="H26" s="105">
        <v>4200</v>
      </c>
      <c r="I26" s="103" t="s">
        <v>22</v>
      </c>
    </row>
    <row r="27" spans="1:9" s="106" customFormat="1" ht="58.5" customHeight="1" x14ac:dyDescent="0.2">
      <c r="A27" s="101" t="s">
        <v>1971</v>
      </c>
      <c r="B27" s="103" t="s">
        <v>169</v>
      </c>
      <c r="C27" s="102" t="s">
        <v>37</v>
      </c>
      <c r="D27" s="103" t="s">
        <v>21</v>
      </c>
      <c r="E27" s="103" t="s">
        <v>1697</v>
      </c>
      <c r="F27" s="103" t="s">
        <v>230</v>
      </c>
      <c r="G27" s="104" t="s">
        <v>231</v>
      </c>
      <c r="H27" s="105">
        <v>3000</v>
      </c>
      <c r="I27" s="103" t="s">
        <v>22</v>
      </c>
    </row>
    <row r="28" spans="1:9" s="106" customFormat="1" ht="66" customHeight="1" x14ac:dyDescent="0.2">
      <c r="A28" s="101" t="s">
        <v>1971</v>
      </c>
      <c r="B28" s="103" t="s">
        <v>169</v>
      </c>
      <c r="C28" s="102" t="s">
        <v>37</v>
      </c>
      <c r="D28" s="103" t="s">
        <v>21</v>
      </c>
      <c r="E28" s="103" t="s">
        <v>1696</v>
      </c>
      <c r="F28" s="103" t="s">
        <v>198</v>
      </c>
      <c r="G28" s="104" t="s">
        <v>199</v>
      </c>
      <c r="H28" s="105">
        <v>1800</v>
      </c>
      <c r="I28" s="103" t="s">
        <v>22</v>
      </c>
    </row>
    <row r="29" spans="1:9" s="106" customFormat="1" ht="63" customHeight="1" x14ac:dyDescent="0.2">
      <c r="A29" s="101" t="s">
        <v>1971</v>
      </c>
      <c r="B29" s="103" t="s">
        <v>169</v>
      </c>
      <c r="C29" s="102" t="s">
        <v>37</v>
      </c>
      <c r="D29" s="103" t="s">
        <v>21</v>
      </c>
      <c r="E29" s="103" t="s">
        <v>1695</v>
      </c>
      <c r="F29" s="103" t="s">
        <v>246</v>
      </c>
      <c r="G29" s="104" t="s">
        <v>247</v>
      </c>
      <c r="H29" s="105">
        <v>1500</v>
      </c>
      <c r="I29" s="103" t="s">
        <v>22</v>
      </c>
    </row>
    <row r="30" spans="1:9" s="106" customFormat="1" ht="60.75" customHeight="1" x14ac:dyDescent="0.2">
      <c r="A30" s="101" t="s">
        <v>1969</v>
      </c>
      <c r="B30" s="103" t="s">
        <v>169</v>
      </c>
      <c r="C30" s="102" t="s">
        <v>37</v>
      </c>
      <c r="D30" s="103" t="s">
        <v>21</v>
      </c>
      <c r="E30" s="103" t="s">
        <v>1694</v>
      </c>
      <c r="F30" s="103" t="s">
        <v>246</v>
      </c>
      <c r="G30" s="104" t="s">
        <v>247</v>
      </c>
      <c r="H30" s="105">
        <v>800</v>
      </c>
      <c r="I30" s="103" t="s">
        <v>22</v>
      </c>
    </row>
    <row r="31" spans="1:9" s="106" customFormat="1" ht="60.75" customHeight="1" x14ac:dyDescent="0.2">
      <c r="A31" s="101" t="s">
        <v>1971</v>
      </c>
      <c r="B31" s="103" t="s">
        <v>169</v>
      </c>
      <c r="C31" s="102" t="s">
        <v>37</v>
      </c>
      <c r="D31" s="103" t="s">
        <v>21</v>
      </c>
      <c r="E31" s="103" t="s">
        <v>1693</v>
      </c>
      <c r="F31" s="103" t="s">
        <v>213</v>
      </c>
      <c r="G31" s="104" t="s">
        <v>392</v>
      </c>
      <c r="H31" s="105">
        <v>1700</v>
      </c>
      <c r="I31" s="103" t="s">
        <v>22</v>
      </c>
    </row>
    <row r="32" spans="1:9" s="106" customFormat="1" ht="48" customHeight="1" x14ac:dyDescent="0.2">
      <c r="A32" s="101" t="s">
        <v>1971</v>
      </c>
      <c r="B32" s="103" t="s">
        <v>169</v>
      </c>
      <c r="C32" s="102" t="s">
        <v>37</v>
      </c>
      <c r="D32" s="103" t="s">
        <v>21</v>
      </c>
      <c r="E32" s="103" t="s">
        <v>1692</v>
      </c>
      <c r="F32" s="103" t="s">
        <v>187</v>
      </c>
      <c r="G32" s="104" t="s">
        <v>188</v>
      </c>
      <c r="H32" s="105">
        <v>2500</v>
      </c>
      <c r="I32" s="103" t="s">
        <v>22</v>
      </c>
    </row>
    <row r="33" spans="1:9" s="106" customFormat="1" ht="64.5" customHeight="1" x14ac:dyDescent="0.2">
      <c r="A33" s="101" t="s">
        <v>1971</v>
      </c>
      <c r="B33" s="103" t="s">
        <v>169</v>
      </c>
      <c r="C33" s="102" t="s">
        <v>37</v>
      </c>
      <c r="D33" s="103" t="s">
        <v>21</v>
      </c>
      <c r="E33" s="107" t="s">
        <v>1691</v>
      </c>
      <c r="F33" s="103" t="s">
        <v>187</v>
      </c>
      <c r="G33" s="104" t="s">
        <v>188</v>
      </c>
      <c r="H33" s="105">
        <v>2700</v>
      </c>
      <c r="I33" s="103" t="s">
        <v>22</v>
      </c>
    </row>
    <row r="34" spans="1:9" s="106" customFormat="1" ht="64.5" customHeight="1" x14ac:dyDescent="0.2">
      <c r="A34" s="101" t="s">
        <v>1971</v>
      </c>
      <c r="B34" s="103" t="s">
        <v>169</v>
      </c>
      <c r="C34" s="102" t="s">
        <v>37</v>
      </c>
      <c r="D34" s="103" t="s">
        <v>21</v>
      </c>
      <c r="E34" s="107" t="s">
        <v>1691</v>
      </c>
      <c r="F34" s="103" t="s">
        <v>187</v>
      </c>
      <c r="G34" s="104" t="s">
        <v>188</v>
      </c>
      <c r="H34" s="105">
        <v>2500</v>
      </c>
      <c r="I34" s="103" t="s">
        <v>22</v>
      </c>
    </row>
    <row r="35" spans="1:9" s="106" customFormat="1" ht="72.75" customHeight="1" x14ac:dyDescent="0.2">
      <c r="A35" s="101" t="s">
        <v>1971</v>
      </c>
      <c r="B35" s="103" t="s">
        <v>169</v>
      </c>
      <c r="C35" s="102" t="s">
        <v>37</v>
      </c>
      <c r="D35" s="103" t="s">
        <v>21</v>
      </c>
      <c r="E35" s="103" t="s">
        <v>1690</v>
      </c>
      <c r="F35" s="103" t="s">
        <v>189</v>
      </c>
      <c r="G35" s="104" t="s">
        <v>190</v>
      </c>
      <c r="H35" s="105">
        <v>2100</v>
      </c>
      <c r="I35" s="103" t="s">
        <v>22</v>
      </c>
    </row>
    <row r="36" spans="1:9" s="134" customFormat="1" ht="60" customHeight="1" x14ac:dyDescent="0.2">
      <c r="A36" s="101" t="s">
        <v>1971</v>
      </c>
      <c r="B36" s="103" t="s">
        <v>169</v>
      </c>
      <c r="C36" s="102" t="s">
        <v>37</v>
      </c>
      <c r="D36" s="103" t="s">
        <v>21</v>
      </c>
      <c r="E36" s="103" t="s">
        <v>1689</v>
      </c>
      <c r="F36" s="103" t="s">
        <v>251</v>
      </c>
      <c r="G36" s="104" t="s">
        <v>252</v>
      </c>
      <c r="H36" s="105">
        <v>4200</v>
      </c>
      <c r="I36" s="103" t="s">
        <v>22</v>
      </c>
    </row>
    <row r="37" spans="1:9" s="106" customFormat="1" ht="74.25" customHeight="1" x14ac:dyDescent="0.2">
      <c r="A37" s="101" t="s">
        <v>1971</v>
      </c>
      <c r="B37" s="103" t="s">
        <v>169</v>
      </c>
      <c r="C37" s="102" t="s">
        <v>37</v>
      </c>
      <c r="D37" s="103" t="s">
        <v>21</v>
      </c>
      <c r="E37" s="103" t="s">
        <v>1669</v>
      </c>
      <c r="F37" s="103" t="s">
        <v>254</v>
      </c>
      <c r="G37" s="104" t="s">
        <v>226</v>
      </c>
      <c r="H37" s="105">
        <v>2100</v>
      </c>
      <c r="I37" s="103" t="s">
        <v>22</v>
      </c>
    </row>
    <row r="38" spans="1:9" s="106" customFormat="1" ht="72" customHeight="1" x14ac:dyDescent="0.2">
      <c r="A38" s="101" t="s">
        <v>1971</v>
      </c>
      <c r="B38" s="103" t="s">
        <v>169</v>
      </c>
      <c r="C38" s="102" t="s">
        <v>37</v>
      </c>
      <c r="D38" s="103" t="s">
        <v>21</v>
      </c>
      <c r="E38" s="103" t="s">
        <v>1688</v>
      </c>
      <c r="F38" s="103" t="s">
        <v>403</v>
      </c>
      <c r="G38" s="104" t="s">
        <v>261</v>
      </c>
      <c r="H38" s="105">
        <v>2100</v>
      </c>
      <c r="I38" s="103" t="s">
        <v>22</v>
      </c>
    </row>
    <row r="39" spans="1:9" s="106" customFormat="1" ht="61.5" customHeight="1" x14ac:dyDescent="0.2">
      <c r="A39" s="101" t="s">
        <v>1971</v>
      </c>
      <c r="B39" s="103" t="s">
        <v>169</v>
      </c>
      <c r="C39" s="102" t="s">
        <v>37</v>
      </c>
      <c r="D39" s="103" t="s">
        <v>21</v>
      </c>
      <c r="E39" s="103" t="s">
        <v>1687</v>
      </c>
      <c r="F39" s="103" t="s">
        <v>254</v>
      </c>
      <c r="G39" s="104" t="s">
        <v>259</v>
      </c>
      <c r="H39" s="105">
        <v>2100</v>
      </c>
      <c r="I39" s="103" t="s">
        <v>22</v>
      </c>
    </row>
    <row r="40" spans="1:9" s="106" customFormat="1" ht="62.25" customHeight="1" x14ac:dyDescent="0.2">
      <c r="A40" s="101" t="s">
        <v>1971</v>
      </c>
      <c r="B40" s="103" t="s">
        <v>169</v>
      </c>
      <c r="C40" s="102" t="s">
        <v>37</v>
      </c>
      <c r="D40" s="103" t="s">
        <v>21</v>
      </c>
      <c r="E40" s="103" t="s">
        <v>1672</v>
      </c>
      <c r="F40" s="103" t="s">
        <v>854</v>
      </c>
      <c r="G40" s="104"/>
      <c r="H40" s="105">
        <v>2400</v>
      </c>
      <c r="I40" s="103" t="s">
        <v>22</v>
      </c>
    </row>
    <row r="41" spans="1:9" s="106" customFormat="1" ht="66" customHeight="1" x14ac:dyDescent="0.2">
      <c r="A41" s="101" t="s">
        <v>1971</v>
      </c>
      <c r="B41" s="103" t="s">
        <v>169</v>
      </c>
      <c r="C41" s="102" t="s">
        <v>37</v>
      </c>
      <c r="D41" s="103" t="s">
        <v>21</v>
      </c>
      <c r="E41" s="103" t="s">
        <v>1673</v>
      </c>
      <c r="F41" s="103" t="s">
        <v>254</v>
      </c>
      <c r="G41" s="104" t="s">
        <v>255</v>
      </c>
      <c r="H41" s="105">
        <v>2100</v>
      </c>
      <c r="I41" s="103" t="s">
        <v>22</v>
      </c>
    </row>
    <row r="42" spans="1:9" s="106" customFormat="1" ht="71.25" customHeight="1" x14ac:dyDescent="0.2">
      <c r="A42" s="101" t="s">
        <v>1971</v>
      </c>
      <c r="B42" s="103" t="s">
        <v>169</v>
      </c>
      <c r="C42" s="102" t="s">
        <v>37</v>
      </c>
      <c r="D42" s="103" t="s">
        <v>21</v>
      </c>
      <c r="E42" s="103" t="s">
        <v>1686</v>
      </c>
      <c r="F42" s="103" t="s">
        <v>409</v>
      </c>
      <c r="G42" s="104" t="s">
        <v>402</v>
      </c>
      <c r="H42" s="105">
        <v>2100</v>
      </c>
      <c r="I42" s="103" t="s">
        <v>22</v>
      </c>
    </row>
    <row r="43" spans="1:9" s="106" customFormat="1" ht="66" customHeight="1" x14ac:dyDescent="0.2">
      <c r="A43" s="101" t="s">
        <v>1971</v>
      </c>
      <c r="B43" s="103" t="s">
        <v>169</v>
      </c>
      <c r="C43" s="102" t="s">
        <v>37</v>
      </c>
      <c r="D43" s="103" t="s">
        <v>21</v>
      </c>
      <c r="E43" s="103" t="s">
        <v>1685</v>
      </c>
      <c r="F43" s="103" t="s">
        <v>219</v>
      </c>
      <c r="G43" s="104" t="s">
        <v>220</v>
      </c>
      <c r="H43" s="105">
        <v>2100</v>
      </c>
      <c r="I43" s="103" t="s">
        <v>22</v>
      </c>
    </row>
    <row r="44" spans="1:9" s="106" customFormat="1" ht="66" customHeight="1" x14ac:dyDescent="0.2">
      <c r="A44" s="101" t="s">
        <v>1971</v>
      </c>
      <c r="B44" s="103" t="s">
        <v>169</v>
      </c>
      <c r="C44" s="102" t="s">
        <v>37</v>
      </c>
      <c r="D44" s="103" t="s">
        <v>21</v>
      </c>
      <c r="E44" s="103" t="s">
        <v>1684</v>
      </c>
      <c r="F44" s="103" t="s">
        <v>219</v>
      </c>
      <c r="G44" s="104" t="s">
        <v>220</v>
      </c>
      <c r="H44" s="105">
        <v>4200</v>
      </c>
      <c r="I44" s="103" t="s">
        <v>22</v>
      </c>
    </row>
    <row r="45" spans="1:9" s="106" customFormat="1" ht="63.75" customHeight="1" x14ac:dyDescent="0.2">
      <c r="A45" s="101" t="s">
        <v>1971</v>
      </c>
      <c r="B45" s="103" t="s">
        <v>169</v>
      </c>
      <c r="C45" s="102" t="s">
        <v>37</v>
      </c>
      <c r="D45" s="103" t="s">
        <v>21</v>
      </c>
      <c r="E45" s="103" t="s">
        <v>2193</v>
      </c>
      <c r="F45" s="103" t="s">
        <v>201</v>
      </c>
      <c r="G45" s="104" t="s">
        <v>202</v>
      </c>
      <c r="H45" s="105">
        <v>2200</v>
      </c>
      <c r="I45" s="103" t="s">
        <v>22</v>
      </c>
    </row>
    <row r="46" spans="1:9" s="106" customFormat="1" ht="63.75" customHeight="1" x14ac:dyDescent="0.2">
      <c r="A46" s="101" t="s">
        <v>1971</v>
      </c>
      <c r="B46" s="103" t="s">
        <v>169</v>
      </c>
      <c r="C46" s="102" t="s">
        <v>37</v>
      </c>
      <c r="D46" s="103" t="s">
        <v>21</v>
      </c>
      <c r="E46" s="103" t="s">
        <v>2194</v>
      </c>
      <c r="F46" s="23" t="s">
        <v>225</v>
      </c>
      <c r="G46" s="18" t="s">
        <v>226</v>
      </c>
      <c r="H46" s="105">
        <v>2100</v>
      </c>
      <c r="I46" s="103" t="s">
        <v>22</v>
      </c>
    </row>
    <row r="47" spans="1:9" s="106" customFormat="1" ht="57.75" customHeight="1" x14ac:dyDescent="0.2">
      <c r="A47" s="101" t="s">
        <v>1971</v>
      </c>
      <c r="B47" s="103" t="s">
        <v>169</v>
      </c>
      <c r="C47" s="102" t="s">
        <v>37</v>
      </c>
      <c r="D47" s="103" t="s">
        <v>21</v>
      </c>
      <c r="E47" s="103" t="s">
        <v>1683</v>
      </c>
      <c r="F47" s="103" t="s">
        <v>225</v>
      </c>
      <c r="G47" s="104" t="s">
        <v>226</v>
      </c>
      <c r="H47" s="105">
        <v>2100</v>
      </c>
      <c r="I47" s="103" t="s">
        <v>22</v>
      </c>
    </row>
    <row r="48" spans="1:9" s="106" customFormat="1" ht="63" customHeight="1" x14ac:dyDescent="0.2">
      <c r="A48" s="101" t="s">
        <v>1971</v>
      </c>
      <c r="B48" s="103" t="s">
        <v>169</v>
      </c>
      <c r="C48" s="102" t="s">
        <v>37</v>
      </c>
      <c r="D48" s="103" t="s">
        <v>21</v>
      </c>
      <c r="E48" s="103" t="s">
        <v>1682</v>
      </c>
      <c r="F48" s="103" t="s">
        <v>192</v>
      </c>
      <c r="G48" s="108" t="s">
        <v>193</v>
      </c>
      <c r="H48" s="105">
        <v>2200</v>
      </c>
      <c r="I48" s="103" t="s">
        <v>22</v>
      </c>
    </row>
    <row r="49" spans="1:9" s="106" customFormat="1" ht="72.75" customHeight="1" x14ac:dyDescent="0.2">
      <c r="A49" s="101" t="s">
        <v>1971</v>
      </c>
      <c r="B49" s="103" t="s">
        <v>169</v>
      </c>
      <c r="C49" s="102" t="s">
        <v>37</v>
      </c>
      <c r="D49" s="103" t="s">
        <v>21</v>
      </c>
      <c r="E49" s="103" t="s">
        <v>1972</v>
      </c>
      <c r="F49" s="103" t="s">
        <v>184</v>
      </c>
      <c r="G49" s="104"/>
      <c r="H49" s="105">
        <v>2400</v>
      </c>
      <c r="I49" s="103" t="s">
        <v>22</v>
      </c>
    </row>
    <row r="50" spans="1:9" s="17" customFormat="1" ht="36.75" customHeight="1" x14ac:dyDescent="0.2">
      <c r="A50" s="101" t="s">
        <v>1149</v>
      </c>
      <c r="B50" s="23" t="s">
        <v>786</v>
      </c>
      <c r="C50" s="102" t="s">
        <v>37</v>
      </c>
      <c r="D50" s="103" t="s">
        <v>21</v>
      </c>
      <c r="E50" s="23" t="s">
        <v>787</v>
      </c>
      <c r="F50" s="23" t="s">
        <v>1567</v>
      </c>
      <c r="G50" s="18" t="s">
        <v>1568</v>
      </c>
      <c r="H50" s="45">
        <v>900</v>
      </c>
      <c r="I50" s="23"/>
    </row>
    <row r="51" spans="1:9" s="17" customFormat="1" ht="36.75" customHeight="1" x14ac:dyDescent="0.2">
      <c r="A51" s="101" t="s">
        <v>1149</v>
      </c>
      <c r="B51" s="23" t="s">
        <v>786</v>
      </c>
      <c r="C51" s="102" t="s">
        <v>37</v>
      </c>
      <c r="D51" s="103" t="s">
        <v>21</v>
      </c>
      <c r="E51" s="23" t="s">
        <v>787</v>
      </c>
      <c r="F51" s="23" t="s">
        <v>444</v>
      </c>
      <c r="G51" s="18" t="s">
        <v>445</v>
      </c>
      <c r="H51" s="45">
        <v>900</v>
      </c>
      <c r="I51" s="23"/>
    </row>
    <row r="52" spans="1:9" s="17" customFormat="1" ht="36.75" customHeight="1" x14ac:dyDescent="0.2">
      <c r="A52" s="101" t="s">
        <v>1149</v>
      </c>
      <c r="B52" s="23" t="s">
        <v>786</v>
      </c>
      <c r="C52" s="102" t="s">
        <v>37</v>
      </c>
      <c r="D52" s="103" t="s">
        <v>21</v>
      </c>
      <c r="E52" s="23" t="s">
        <v>787</v>
      </c>
      <c r="F52" s="23" t="s">
        <v>1569</v>
      </c>
      <c r="G52" s="18" t="s">
        <v>1570</v>
      </c>
      <c r="H52" s="45">
        <v>900</v>
      </c>
      <c r="I52" s="23"/>
    </row>
    <row r="53" spans="1:9" s="17" customFormat="1" ht="36.75" customHeight="1" x14ac:dyDescent="0.2">
      <c r="A53" s="101" t="s">
        <v>1148</v>
      </c>
      <c r="B53" s="23" t="s">
        <v>734</v>
      </c>
      <c r="C53" s="102" t="s">
        <v>37</v>
      </c>
      <c r="D53" s="103" t="s">
        <v>21</v>
      </c>
      <c r="E53" s="23" t="s">
        <v>735</v>
      </c>
      <c r="F53" s="23" t="s">
        <v>431</v>
      </c>
      <c r="G53" s="18" t="s">
        <v>1571</v>
      </c>
      <c r="H53" s="45">
        <f>(117.334*8)-0.01</f>
        <v>938.66200000000003</v>
      </c>
      <c r="I53" s="23"/>
    </row>
    <row r="54" spans="1:9" s="17" customFormat="1" ht="45" customHeight="1" x14ac:dyDescent="0.2">
      <c r="A54" s="101" t="s">
        <v>1148</v>
      </c>
      <c r="B54" s="23" t="s">
        <v>734</v>
      </c>
      <c r="C54" s="102" t="s">
        <v>37</v>
      </c>
      <c r="D54" s="103" t="s">
        <v>21</v>
      </c>
      <c r="E54" s="23" t="s">
        <v>735</v>
      </c>
      <c r="F54" s="23" t="s">
        <v>1572</v>
      </c>
      <c r="G54" s="18" t="s">
        <v>1571</v>
      </c>
      <c r="H54" s="45">
        <f>(117.334*5)-0.01</f>
        <v>586.66000000000008</v>
      </c>
      <c r="I54" s="23"/>
    </row>
    <row r="55" spans="1:9" s="17" customFormat="1" ht="44.25" customHeight="1" x14ac:dyDescent="0.2">
      <c r="A55" s="101" t="s">
        <v>1148</v>
      </c>
      <c r="B55" s="23" t="s">
        <v>734</v>
      </c>
      <c r="C55" s="102" t="s">
        <v>37</v>
      </c>
      <c r="D55" s="103" t="s">
        <v>21</v>
      </c>
      <c r="E55" s="23" t="s">
        <v>735</v>
      </c>
      <c r="F55" s="23" t="s">
        <v>1573</v>
      </c>
      <c r="G55" s="18" t="s">
        <v>1574</v>
      </c>
      <c r="H55" s="45">
        <f>(117.334*8)-0.01</f>
        <v>938.66200000000003</v>
      </c>
      <c r="I55" s="23"/>
    </row>
    <row r="56" spans="1:9" s="17" customFormat="1" ht="44.25" customHeight="1" x14ac:dyDescent="0.2">
      <c r="A56" s="101" t="s">
        <v>1148</v>
      </c>
      <c r="B56" s="23" t="s">
        <v>734</v>
      </c>
      <c r="C56" s="102" t="s">
        <v>37</v>
      </c>
      <c r="D56" s="103" t="s">
        <v>21</v>
      </c>
      <c r="E56" s="23" t="s">
        <v>735</v>
      </c>
      <c r="F56" s="23" t="s">
        <v>75</v>
      </c>
      <c r="G56" s="18" t="s">
        <v>278</v>
      </c>
      <c r="H56" s="45">
        <f>117.334*4</f>
        <v>469.33600000000001</v>
      </c>
      <c r="I56" s="23"/>
    </row>
    <row r="57" spans="1:9" s="17" customFormat="1" ht="44.25" customHeight="1" x14ac:dyDescent="0.2">
      <c r="A57" s="101" t="s">
        <v>1148</v>
      </c>
      <c r="B57" s="23" t="s">
        <v>734</v>
      </c>
      <c r="C57" s="102" t="s">
        <v>37</v>
      </c>
      <c r="D57" s="103" t="s">
        <v>21</v>
      </c>
      <c r="E57" s="23" t="s">
        <v>735</v>
      </c>
      <c r="F57" s="23" t="s">
        <v>282</v>
      </c>
      <c r="G57" s="18" t="s">
        <v>125</v>
      </c>
      <c r="H57" s="45">
        <f>117.334*10</f>
        <v>1173.3400000000001</v>
      </c>
      <c r="I57" s="23"/>
    </row>
    <row r="58" spans="1:9" s="17" customFormat="1" ht="44.25" customHeight="1" x14ac:dyDescent="0.2">
      <c r="A58" s="101" t="s">
        <v>1148</v>
      </c>
      <c r="B58" s="23" t="s">
        <v>734</v>
      </c>
      <c r="C58" s="102" t="s">
        <v>37</v>
      </c>
      <c r="D58" s="103" t="s">
        <v>21</v>
      </c>
      <c r="E58" s="23" t="s">
        <v>735</v>
      </c>
      <c r="F58" s="23" t="s">
        <v>1575</v>
      </c>
      <c r="G58" s="18" t="s">
        <v>1576</v>
      </c>
      <c r="H58" s="45">
        <f>117.334*14</f>
        <v>1642.6759999999999</v>
      </c>
      <c r="I58" s="23"/>
    </row>
    <row r="59" spans="1:9" s="17" customFormat="1" ht="44.25" customHeight="1" x14ac:dyDescent="0.2">
      <c r="A59" s="101" t="s">
        <v>1148</v>
      </c>
      <c r="B59" s="23" t="s">
        <v>734</v>
      </c>
      <c r="C59" s="102" t="s">
        <v>37</v>
      </c>
      <c r="D59" s="103" t="s">
        <v>21</v>
      </c>
      <c r="E59" s="23" t="s">
        <v>735</v>
      </c>
      <c r="F59" s="23" t="s">
        <v>1577</v>
      </c>
      <c r="G59" s="18" t="s">
        <v>1578</v>
      </c>
      <c r="H59" s="45">
        <f>117.334*6</f>
        <v>704.00400000000002</v>
      </c>
      <c r="I59" s="23"/>
    </row>
    <row r="60" spans="1:9" s="17" customFormat="1" ht="44.25" customHeight="1" x14ac:dyDescent="0.2">
      <c r="A60" s="101" t="s">
        <v>1148</v>
      </c>
      <c r="B60" s="23" t="s">
        <v>734</v>
      </c>
      <c r="C60" s="102" t="s">
        <v>37</v>
      </c>
      <c r="D60" s="103" t="s">
        <v>21</v>
      </c>
      <c r="E60" s="23" t="s">
        <v>735</v>
      </c>
      <c r="F60" s="23" t="s">
        <v>1579</v>
      </c>
      <c r="G60" s="18" t="s">
        <v>1580</v>
      </c>
      <c r="H60" s="45">
        <f>(117.334*5)-0.01</f>
        <v>586.66000000000008</v>
      </c>
      <c r="I60" s="23"/>
    </row>
    <row r="61" spans="1:9" s="17" customFormat="1" ht="36.75" customHeight="1" x14ac:dyDescent="0.2">
      <c r="A61" s="101" t="s">
        <v>1147</v>
      </c>
      <c r="B61" s="16" t="s">
        <v>103</v>
      </c>
      <c r="C61" s="102" t="s">
        <v>37</v>
      </c>
      <c r="D61" s="103" t="s">
        <v>21</v>
      </c>
      <c r="E61" s="23" t="s">
        <v>1541</v>
      </c>
      <c r="F61" s="23" t="s">
        <v>1542</v>
      </c>
      <c r="G61" s="18" t="s">
        <v>1543</v>
      </c>
      <c r="H61" s="45">
        <v>590</v>
      </c>
      <c r="I61" s="23"/>
    </row>
    <row r="62" spans="1:9" s="17" customFormat="1" ht="42" customHeight="1" x14ac:dyDescent="0.2">
      <c r="A62" s="101" t="s">
        <v>1147</v>
      </c>
      <c r="B62" s="16" t="s">
        <v>103</v>
      </c>
      <c r="C62" s="102" t="s">
        <v>37</v>
      </c>
      <c r="D62" s="103" t="s">
        <v>21</v>
      </c>
      <c r="E62" s="23" t="s">
        <v>1545</v>
      </c>
      <c r="F62" s="23" t="s">
        <v>1544</v>
      </c>
      <c r="G62" s="18"/>
      <c r="H62" s="45">
        <v>1346</v>
      </c>
      <c r="I62" s="23"/>
    </row>
    <row r="63" spans="1:9" s="17" customFormat="1" ht="45.75" customHeight="1" x14ac:dyDescent="0.2">
      <c r="A63" s="101" t="s">
        <v>1147</v>
      </c>
      <c r="B63" s="16" t="s">
        <v>103</v>
      </c>
      <c r="C63" s="102" t="s">
        <v>37</v>
      </c>
      <c r="D63" s="103" t="s">
        <v>21</v>
      </c>
      <c r="E63" s="23" t="s">
        <v>1546</v>
      </c>
      <c r="F63" s="23" t="s">
        <v>978</v>
      </c>
      <c r="G63" s="18" t="s">
        <v>979</v>
      </c>
      <c r="H63" s="45">
        <v>6960</v>
      </c>
      <c r="I63" s="23"/>
    </row>
    <row r="64" spans="1:9" s="17" customFormat="1" ht="45" customHeight="1" x14ac:dyDescent="0.2">
      <c r="A64" s="101" t="s">
        <v>1550</v>
      </c>
      <c r="B64" s="23" t="s">
        <v>458</v>
      </c>
      <c r="C64" s="102" t="s">
        <v>37</v>
      </c>
      <c r="D64" s="103" t="s">
        <v>21</v>
      </c>
      <c r="E64" s="23" t="s">
        <v>1547</v>
      </c>
      <c r="F64" s="23" t="s">
        <v>1548</v>
      </c>
      <c r="G64" s="18" t="s">
        <v>1549</v>
      </c>
      <c r="H64" s="45">
        <v>269</v>
      </c>
      <c r="I64" s="23"/>
    </row>
    <row r="65" spans="1:9" s="17" customFormat="1" ht="45" customHeight="1" x14ac:dyDescent="0.2">
      <c r="A65" s="101" t="s">
        <v>1551</v>
      </c>
      <c r="B65" s="23" t="s">
        <v>34</v>
      </c>
      <c r="C65" s="102" t="s">
        <v>37</v>
      </c>
      <c r="D65" s="103" t="s">
        <v>21</v>
      </c>
      <c r="E65" s="23" t="s">
        <v>1552</v>
      </c>
      <c r="F65" s="23" t="s">
        <v>1553</v>
      </c>
      <c r="G65" s="18" t="s">
        <v>217</v>
      </c>
      <c r="H65" s="45">
        <v>550</v>
      </c>
      <c r="I65" s="23" t="s">
        <v>22</v>
      </c>
    </row>
    <row r="66" spans="1:9" s="17" customFormat="1" ht="42.75" customHeight="1" x14ac:dyDescent="0.2">
      <c r="A66" s="101" t="s">
        <v>1551</v>
      </c>
      <c r="B66" s="23" t="s">
        <v>34</v>
      </c>
      <c r="C66" s="102" t="s">
        <v>37</v>
      </c>
      <c r="D66" s="103" t="s">
        <v>21</v>
      </c>
      <c r="E66" s="23" t="s">
        <v>1554</v>
      </c>
      <c r="F66" s="23" t="s">
        <v>1555</v>
      </c>
      <c r="G66" s="18" t="s">
        <v>267</v>
      </c>
      <c r="H66" s="45">
        <v>5756</v>
      </c>
      <c r="I66" s="23" t="s">
        <v>22</v>
      </c>
    </row>
    <row r="67" spans="1:9" s="17" customFormat="1" ht="42.75" customHeight="1" x14ac:dyDescent="0.2">
      <c r="A67" s="101" t="s">
        <v>1551</v>
      </c>
      <c r="B67" s="23" t="s">
        <v>34</v>
      </c>
      <c r="C67" s="102" t="s">
        <v>37</v>
      </c>
      <c r="D67" s="103" t="s">
        <v>21</v>
      </c>
      <c r="E67" s="23" t="s">
        <v>1484</v>
      </c>
      <c r="F67" s="23" t="s">
        <v>1556</v>
      </c>
      <c r="G67" s="18" t="s">
        <v>1560</v>
      </c>
      <c r="H67" s="45">
        <v>680</v>
      </c>
      <c r="I67" s="23" t="s">
        <v>22</v>
      </c>
    </row>
    <row r="68" spans="1:9" s="17" customFormat="1" ht="42.75" customHeight="1" x14ac:dyDescent="0.2">
      <c r="A68" s="101" t="s">
        <v>1551</v>
      </c>
      <c r="B68" s="23" t="s">
        <v>34</v>
      </c>
      <c r="C68" s="102" t="s">
        <v>37</v>
      </c>
      <c r="D68" s="103" t="s">
        <v>21</v>
      </c>
      <c r="E68" s="23" t="s">
        <v>1557</v>
      </c>
      <c r="F68" s="23" t="s">
        <v>1558</v>
      </c>
      <c r="G68" s="18" t="s">
        <v>833</v>
      </c>
      <c r="H68" s="45">
        <v>1050</v>
      </c>
      <c r="I68" s="23" t="s">
        <v>22</v>
      </c>
    </row>
    <row r="69" spans="1:9" s="17" customFormat="1" ht="42.75" customHeight="1" x14ac:dyDescent="0.2">
      <c r="A69" s="101" t="s">
        <v>1551</v>
      </c>
      <c r="B69" s="23" t="s">
        <v>34</v>
      </c>
      <c r="C69" s="102" t="s">
        <v>37</v>
      </c>
      <c r="D69" s="103" t="s">
        <v>21</v>
      </c>
      <c r="E69" s="23" t="s">
        <v>1484</v>
      </c>
      <c r="F69" s="23" t="s">
        <v>1559</v>
      </c>
      <c r="G69" s="18" t="s">
        <v>1561</v>
      </c>
      <c r="H69" s="45">
        <v>1400</v>
      </c>
      <c r="I69" s="23" t="s">
        <v>22</v>
      </c>
    </row>
    <row r="70" spans="1:9" s="17" customFormat="1" ht="42.75" customHeight="1" x14ac:dyDescent="0.2">
      <c r="A70" s="101" t="s">
        <v>1551</v>
      </c>
      <c r="B70" s="23" t="s">
        <v>34</v>
      </c>
      <c r="C70" s="102" t="s">
        <v>37</v>
      </c>
      <c r="D70" s="103" t="s">
        <v>21</v>
      </c>
      <c r="E70" s="23" t="s">
        <v>1562</v>
      </c>
      <c r="F70" s="23" t="s">
        <v>1563</v>
      </c>
      <c r="G70" s="18" t="s">
        <v>171</v>
      </c>
      <c r="H70" s="45">
        <v>837</v>
      </c>
      <c r="I70" s="23" t="s">
        <v>22</v>
      </c>
    </row>
    <row r="71" spans="1:9" s="17" customFormat="1" ht="45.75" customHeight="1" x14ac:dyDescent="0.2">
      <c r="A71" s="101" t="s">
        <v>1147</v>
      </c>
      <c r="B71" s="16" t="s">
        <v>103</v>
      </c>
      <c r="C71" s="102" t="s">
        <v>37</v>
      </c>
      <c r="D71" s="103" t="s">
        <v>21</v>
      </c>
      <c r="E71" s="23" t="s">
        <v>1564</v>
      </c>
      <c r="F71" s="132"/>
      <c r="G71" s="133"/>
      <c r="H71" s="45">
        <v>49500</v>
      </c>
      <c r="I71" s="23"/>
    </row>
    <row r="72" spans="1:9" s="17" customFormat="1" ht="45.75" customHeight="1" x14ac:dyDescent="0.2">
      <c r="A72" s="101" t="s">
        <v>1147</v>
      </c>
      <c r="B72" s="16" t="s">
        <v>103</v>
      </c>
      <c r="C72" s="102" t="s">
        <v>37</v>
      </c>
      <c r="D72" s="103" t="s">
        <v>21</v>
      </c>
      <c r="E72" s="23" t="s">
        <v>1565</v>
      </c>
      <c r="F72" s="132"/>
      <c r="G72" s="133"/>
      <c r="H72" s="45">
        <v>22526.99</v>
      </c>
      <c r="I72" s="23"/>
    </row>
    <row r="73" spans="1:9" s="17" customFormat="1" ht="45.75" customHeight="1" x14ac:dyDescent="0.2">
      <c r="A73" s="101" t="s">
        <v>1147</v>
      </c>
      <c r="B73" s="16" t="s">
        <v>103</v>
      </c>
      <c r="C73" s="102" t="s">
        <v>37</v>
      </c>
      <c r="D73" s="103" t="s">
        <v>21</v>
      </c>
      <c r="E73" s="23" t="s">
        <v>1566</v>
      </c>
      <c r="F73" s="132"/>
      <c r="G73" s="133"/>
      <c r="H73" s="45">
        <v>69474.720000000001</v>
      </c>
      <c r="I73" s="23"/>
    </row>
    <row r="74" spans="1:9" s="17" customFormat="1" ht="55.5" customHeight="1" x14ac:dyDescent="0.2">
      <c r="A74" s="101" t="s">
        <v>930</v>
      </c>
      <c r="B74" s="23" t="s">
        <v>34</v>
      </c>
      <c r="C74" s="102" t="s">
        <v>37</v>
      </c>
      <c r="D74" s="103" t="s">
        <v>21</v>
      </c>
      <c r="E74" s="23" t="s">
        <v>1538</v>
      </c>
      <c r="F74" s="23" t="s">
        <v>1539</v>
      </c>
      <c r="G74" s="18"/>
      <c r="H74" s="45">
        <v>8120</v>
      </c>
      <c r="I74" s="23" t="s">
        <v>22</v>
      </c>
    </row>
    <row r="75" spans="1:9" s="17" customFormat="1" ht="55.5" customHeight="1" x14ac:dyDescent="0.2">
      <c r="A75" s="101" t="s">
        <v>932</v>
      </c>
      <c r="B75" s="23" t="s">
        <v>34</v>
      </c>
      <c r="C75" s="102" t="s">
        <v>37</v>
      </c>
      <c r="D75" s="103" t="s">
        <v>21</v>
      </c>
      <c r="E75" s="23" t="s">
        <v>1540</v>
      </c>
      <c r="F75" s="103" t="s">
        <v>187</v>
      </c>
      <c r="G75" s="104" t="s">
        <v>188</v>
      </c>
      <c r="H75" s="45">
        <v>61271.5</v>
      </c>
      <c r="I75" s="23" t="s">
        <v>22</v>
      </c>
    </row>
    <row r="76" spans="1:9" s="130" customFormat="1" ht="40.5" customHeight="1" x14ac:dyDescent="0.2">
      <c r="A76" s="102" t="s">
        <v>1652</v>
      </c>
      <c r="B76" s="103" t="s">
        <v>1490</v>
      </c>
      <c r="C76" s="102" t="s">
        <v>37</v>
      </c>
      <c r="D76" s="103" t="s">
        <v>21</v>
      </c>
      <c r="E76" s="103" t="s">
        <v>1618</v>
      </c>
      <c r="F76" s="103" t="s">
        <v>1491</v>
      </c>
      <c r="G76" s="101" t="s">
        <v>1492</v>
      </c>
      <c r="H76" s="115">
        <f>131.908*12</f>
        <v>1582.8959999999997</v>
      </c>
      <c r="I76" s="129"/>
    </row>
    <row r="77" spans="1:9" s="130" customFormat="1" ht="40.5" customHeight="1" x14ac:dyDescent="0.2">
      <c r="A77" s="102" t="s">
        <v>1652</v>
      </c>
      <c r="B77" s="103" t="s">
        <v>1490</v>
      </c>
      <c r="C77" s="102" t="s">
        <v>37</v>
      </c>
      <c r="D77" s="103" t="s">
        <v>21</v>
      </c>
      <c r="E77" s="103" t="s">
        <v>1618</v>
      </c>
      <c r="F77" s="103" t="s">
        <v>1493</v>
      </c>
      <c r="G77" s="101" t="s">
        <v>1494</v>
      </c>
      <c r="H77" s="115">
        <f>131.908*404</f>
        <v>53290.831999999995</v>
      </c>
      <c r="I77" s="129"/>
    </row>
    <row r="78" spans="1:9" s="130" customFormat="1" ht="47.25" customHeight="1" x14ac:dyDescent="0.2">
      <c r="A78" s="102" t="s">
        <v>1652</v>
      </c>
      <c r="B78" s="103" t="s">
        <v>1490</v>
      </c>
      <c r="C78" s="102" t="s">
        <v>37</v>
      </c>
      <c r="D78" s="103" t="s">
        <v>21</v>
      </c>
      <c r="E78" s="103" t="s">
        <v>1618</v>
      </c>
      <c r="F78" s="103" t="s">
        <v>1496</v>
      </c>
      <c r="G78" s="101" t="s">
        <v>1495</v>
      </c>
      <c r="H78" s="115">
        <f>131.908*24</f>
        <v>3165.7919999999995</v>
      </c>
      <c r="I78" s="129"/>
    </row>
    <row r="79" spans="1:9" s="130" customFormat="1" ht="40.5" customHeight="1" x14ac:dyDescent="0.2">
      <c r="A79" s="102" t="s">
        <v>1652</v>
      </c>
      <c r="B79" s="103" t="s">
        <v>1490</v>
      </c>
      <c r="C79" s="102" t="s">
        <v>37</v>
      </c>
      <c r="D79" s="103" t="s">
        <v>21</v>
      </c>
      <c r="E79" s="103" t="s">
        <v>1618</v>
      </c>
      <c r="F79" s="103" t="s">
        <v>1497</v>
      </c>
      <c r="G79" s="101" t="s">
        <v>1498</v>
      </c>
      <c r="H79" s="115">
        <f>131.908*48</f>
        <v>6331.5839999999989</v>
      </c>
      <c r="I79" s="129"/>
    </row>
    <row r="80" spans="1:9" s="130" customFormat="1" ht="40.5" customHeight="1" x14ac:dyDescent="0.2">
      <c r="A80" s="102" t="s">
        <v>1652</v>
      </c>
      <c r="B80" s="103" t="s">
        <v>1490</v>
      </c>
      <c r="C80" s="102" t="s">
        <v>37</v>
      </c>
      <c r="D80" s="103" t="s">
        <v>21</v>
      </c>
      <c r="E80" s="103" t="s">
        <v>1618</v>
      </c>
      <c r="F80" s="103" t="s">
        <v>1500</v>
      </c>
      <c r="G80" s="101" t="s">
        <v>1499</v>
      </c>
      <c r="H80" s="115">
        <f>131.908*28</f>
        <v>3693.4239999999995</v>
      </c>
      <c r="I80" s="129"/>
    </row>
    <row r="81" spans="1:9" s="130" customFormat="1" ht="40.5" customHeight="1" x14ac:dyDescent="0.2">
      <c r="A81" s="102" t="s">
        <v>1652</v>
      </c>
      <c r="B81" s="103" t="s">
        <v>1490</v>
      </c>
      <c r="C81" s="102" t="s">
        <v>37</v>
      </c>
      <c r="D81" s="103" t="s">
        <v>21</v>
      </c>
      <c r="E81" s="103" t="s">
        <v>1618</v>
      </c>
      <c r="F81" s="103" t="s">
        <v>1501</v>
      </c>
      <c r="G81" s="101" t="s">
        <v>1502</v>
      </c>
      <c r="H81" s="115">
        <f>131.908*28</f>
        <v>3693.4239999999995</v>
      </c>
      <c r="I81" s="129"/>
    </row>
    <row r="82" spans="1:9" s="130" customFormat="1" ht="40.5" customHeight="1" x14ac:dyDescent="0.2">
      <c r="A82" s="102" t="s">
        <v>1652</v>
      </c>
      <c r="B82" s="103" t="s">
        <v>1490</v>
      </c>
      <c r="C82" s="102" t="s">
        <v>37</v>
      </c>
      <c r="D82" s="103" t="s">
        <v>21</v>
      </c>
      <c r="E82" s="103" t="s">
        <v>1618</v>
      </c>
      <c r="F82" s="103" t="s">
        <v>1503</v>
      </c>
      <c r="G82" s="101" t="s">
        <v>1504</v>
      </c>
      <c r="H82" s="115">
        <f>131.908*24</f>
        <v>3165.7919999999995</v>
      </c>
      <c r="I82" s="129"/>
    </row>
    <row r="83" spans="1:9" s="130" customFormat="1" ht="40.5" customHeight="1" x14ac:dyDescent="0.2">
      <c r="A83" s="102" t="s">
        <v>1652</v>
      </c>
      <c r="B83" s="103" t="s">
        <v>1490</v>
      </c>
      <c r="C83" s="102" t="s">
        <v>37</v>
      </c>
      <c r="D83" s="103" t="s">
        <v>21</v>
      </c>
      <c r="E83" s="103" t="s">
        <v>1618</v>
      </c>
      <c r="F83" s="103" t="s">
        <v>1505</v>
      </c>
      <c r="G83" s="101" t="s">
        <v>1506</v>
      </c>
      <c r="H83" s="115">
        <f>131.908*12</f>
        <v>1582.8959999999997</v>
      </c>
      <c r="I83" s="129"/>
    </row>
    <row r="84" spans="1:9" s="130" customFormat="1" ht="40.5" customHeight="1" x14ac:dyDescent="0.2">
      <c r="A84" s="102" t="s">
        <v>1652</v>
      </c>
      <c r="B84" s="103" t="s">
        <v>1490</v>
      </c>
      <c r="C84" s="102" t="s">
        <v>37</v>
      </c>
      <c r="D84" s="103" t="s">
        <v>21</v>
      </c>
      <c r="E84" s="103" t="s">
        <v>1618</v>
      </c>
      <c r="F84" s="103" t="s">
        <v>1507</v>
      </c>
      <c r="G84" s="101" t="s">
        <v>1508</v>
      </c>
      <c r="H84" s="115">
        <f>131.908*188</f>
        <v>24798.703999999998</v>
      </c>
      <c r="I84" s="129"/>
    </row>
    <row r="85" spans="1:9" s="130" customFormat="1" ht="40.5" customHeight="1" x14ac:dyDescent="0.2">
      <c r="A85" s="102" t="s">
        <v>1652</v>
      </c>
      <c r="B85" s="103" t="s">
        <v>1490</v>
      </c>
      <c r="C85" s="102" t="s">
        <v>37</v>
      </c>
      <c r="D85" s="103" t="s">
        <v>21</v>
      </c>
      <c r="E85" s="103" t="s">
        <v>1618</v>
      </c>
      <c r="F85" s="103" t="s">
        <v>1509</v>
      </c>
      <c r="G85" s="101" t="s">
        <v>1510</v>
      </c>
      <c r="H85" s="115">
        <f>131.908*32</f>
        <v>4221.0559999999996</v>
      </c>
      <c r="I85" s="129"/>
    </row>
    <row r="86" spans="1:9" s="130" customFormat="1" ht="40.5" customHeight="1" x14ac:dyDescent="0.2">
      <c r="A86" s="102" t="s">
        <v>1652</v>
      </c>
      <c r="B86" s="103" t="s">
        <v>1490</v>
      </c>
      <c r="C86" s="102" t="s">
        <v>37</v>
      </c>
      <c r="D86" s="103" t="s">
        <v>21</v>
      </c>
      <c r="E86" s="103" t="s">
        <v>1618</v>
      </c>
      <c r="F86" s="103" t="s">
        <v>1511</v>
      </c>
      <c r="G86" s="101" t="s">
        <v>1512</v>
      </c>
      <c r="H86" s="115">
        <f>131.908*20</f>
        <v>2638.16</v>
      </c>
      <c r="I86" s="129"/>
    </row>
    <row r="87" spans="1:9" s="130" customFormat="1" ht="40.5" customHeight="1" x14ac:dyDescent="0.2">
      <c r="A87" s="102" t="s">
        <v>1652</v>
      </c>
      <c r="B87" s="103" t="s">
        <v>1490</v>
      </c>
      <c r="C87" s="102" t="s">
        <v>37</v>
      </c>
      <c r="D87" s="103" t="s">
        <v>21</v>
      </c>
      <c r="E87" s="103" t="s">
        <v>1618</v>
      </c>
      <c r="F87" s="103" t="s">
        <v>1513</v>
      </c>
      <c r="G87" s="101" t="s">
        <v>1514</v>
      </c>
      <c r="H87" s="115">
        <f>131.908*4</f>
        <v>527.63199999999995</v>
      </c>
      <c r="I87" s="129"/>
    </row>
    <row r="88" spans="1:9" s="130" customFormat="1" ht="40.5" customHeight="1" x14ac:dyDescent="0.2">
      <c r="A88" s="102" t="s">
        <v>1652</v>
      </c>
      <c r="B88" s="103" t="s">
        <v>1490</v>
      </c>
      <c r="C88" s="102" t="s">
        <v>37</v>
      </c>
      <c r="D88" s="103" t="s">
        <v>21</v>
      </c>
      <c r="E88" s="103" t="s">
        <v>1618</v>
      </c>
      <c r="F88" s="103" t="s">
        <v>1515</v>
      </c>
      <c r="G88" s="101" t="s">
        <v>1516</v>
      </c>
      <c r="H88" s="115">
        <f>131.908*24</f>
        <v>3165.7919999999995</v>
      </c>
      <c r="I88" s="129"/>
    </row>
    <row r="89" spans="1:9" s="130" customFormat="1" ht="40.5" customHeight="1" x14ac:dyDescent="0.2">
      <c r="A89" s="102" t="s">
        <v>1652</v>
      </c>
      <c r="B89" s="103" t="s">
        <v>1490</v>
      </c>
      <c r="C89" s="102" t="s">
        <v>37</v>
      </c>
      <c r="D89" s="103" t="s">
        <v>21</v>
      </c>
      <c r="E89" s="103" t="s">
        <v>1618</v>
      </c>
      <c r="F89" s="103" t="s">
        <v>1517</v>
      </c>
      <c r="G89" s="101" t="s">
        <v>1518</v>
      </c>
      <c r="H89" s="115">
        <f>131.908*16</f>
        <v>2110.5279999999998</v>
      </c>
      <c r="I89" s="129"/>
    </row>
    <row r="90" spans="1:9" s="130" customFormat="1" ht="40.5" customHeight="1" x14ac:dyDescent="0.2">
      <c r="A90" s="102" t="s">
        <v>1652</v>
      </c>
      <c r="B90" s="103" t="s">
        <v>1490</v>
      </c>
      <c r="C90" s="102" t="s">
        <v>37</v>
      </c>
      <c r="D90" s="103" t="s">
        <v>21</v>
      </c>
      <c r="E90" s="103" t="s">
        <v>1618</v>
      </c>
      <c r="F90" s="103" t="s">
        <v>1520</v>
      </c>
      <c r="G90" s="101" t="s">
        <v>1519</v>
      </c>
      <c r="H90" s="115">
        <f>131.908*28</f>
        <v>3693.4239999999995</v>
      </c>
      <c r="I90" s="129"/>
    </row>
    <row r="91" spans="1:9" s="130" customFormat="1" ht="40.5" customHeight="1" x14ac:dyDescent="0.2">
      <c r="A91" s="102" t="s">
        <v>1652</v>
      </c>
      <c r="B91" s="103" t="s">
        <v>1490</v>
      </c>
      <c r="C91" s="102" t="s">
        <v>37</v>
      </c>
      <c r="D91" s="103" t="s">
        <v>21</v>
      </c>
      <c r="E91" s="103" t="s">
        <v>1618</v>
      </c>
      <c r="F91" s="103" t="s">
        <v>1521</v>
      </c>
      <c r="G91" s="101" t="s">
        <v>1522</v>
      </c>
      <c r="H91" s="115">
        <f>131.908*8</f>
        <v>1055.2639999999999</v>
      </c>
      <c r="I91" s="129"/>
    </row>
    <row r="92" spans="1:9" s="130" customFormat="1" ht="40.5" customHeight="1" x14ac:dyDescent="0.2">
      <c r="A92" s="102" t="s">
        <v>1652</v>
      </c>
      <c r="B92" s="103" t="s">
        <v>1490</v>
      </c>
      <c r="C92" s="102" t="s">
        <v>37</v>
      </c>
      <c r="D92" s="103" t="s">
        <v>21</v>
      </c>
      <c r="E92" s="103" t="s">
        <v>1618</v>
      </c>
      <c r="F92" s="103" t="s">
        <v>1523</v>
      </c>
      <c r="G92" s="101" t="s">
        <v>1524</v>
      </c>
      <c r="H92" s="115">
        <f>131.908*44</f>
        <v>5803.9519999999993</v>
      </c>
      <c r="I92" s="129"/>
    </row>
    <row r="93" spans="1:9" s="130" customFormat="1" ht="40.5" customHeight="1" x14ac:dyDescent="0.2">
      <c r="A93" s="102" t="s">
        <v>1652</v>
      </c>
      <c r="B93" s="103" t="s">
        <v>1490</v>
      </c>
      <c r="C93" s="102" t="s">
        <v>37</v>
      </c>
      <c r="D93" s="103" t="s">
        <v>21</v>
      </c>
      <c r="E93" s="103" t="s">
        <v>1618</v>
      </c>
      <c r="F93" s="103" t="s">
        <v>1525</v>
      </c>
      <c r="G93" s="101" t="s">
        <v>1526</v>
      </c>
      <c r="H93" s="115">
        <f>131.908*4</f>
        <v>527.63199999999995</v>
      </c>
      <c r="I93" s="129"/>
    </row>
    <row r="94" spans="1:9" s="130" customFormat="1" ht="40.5" customHeight="1" x14ac:dyDescent="0.2">
      <c r="A94" s="102" t="s">
        <v>1652</v>
      </c>
      <c r="B94" s="103" t="s">
        <v>1490</v>
      </c>
      <c r="C94" s="102" t="s">
        <v>37</v>
      </c>
      <c r="D94" s="103" t="s">
        <v>21</v>
      </c>
      <c r="E94" s="103" t="s">
        <v>1618</v>
      </c>
      <c r="F94" s="103" t="s">
        <v>1527</v>
      </c>
      <c r="G94" s="101" t="s">
        <v>1528</v>
      </c>
      <c r="H94" s="115">
        <f>131.908*20</f>
        <v>2638.16</v>
      </c>
      <c r="I94" s="129"/>
    </row>
    <row r="95" spans="1:9" s="130" customFormat="1" ht="40.5" customHeight="1" x14ac:dyDescent="0.2">
      <c r="A95" s="102" t="s">
        <v>1652</v>
      </c>
      <c r="B95" s="103" t="s">
        <v>1490</v>
      </c>
      <c r="C95" s="102" t="s">
        <v>37</v>
      </c>
      <c r="D95" s="103" t="s">
        <v>21</v>
      </c>
      <c r="E95" s="103" t="s">
        <v>1618</v>
      </c>
      <c r="F95" s="103" t="s">
        <v>1529</v>
      </c>
      <c r="G95" s="101" t="s">
        <v>1530</v>
      </c>
      <c r="H95" s="115">
        <f>131.908*20</f>
        <v>2638.16</v>
      </c>
      <c r="I95" s="129"/>
    </row>
    <row r="96" spans="1:9" s="130" customFormat="1" ht="40.5" customHeight="1" x14ac:dyDescent="0.2">
      <c r="A96" s="102" t="s">
        <v>1652</v>
      </c>
      <c r="B96" s="103" t="s">
        <v>1490</v>
      </c>
      <c r="C96" s="102" t="s">
        <v>37</v>
      </c>
      <c r="D96" s="103" t="s">
        <v>21</v>
      </c>
      <c r="E96" s="103" t="s">
        <v>1618</v>
      </c>
      <c r="F96" s="103" t="s">
        <v>1531</v>
      </c>
      <c r="G96" s="101" t="s">
        <v>1532</v>
      </c>
      <c r="H96" s="115">
        <f>131.908*40</f>
        <v>5276.32</v>
      </c>
      <c r="I96" s="129"/>
    </row>
    <row r="97" spans="1:9" s="130" customFormat="1" ht="40.5" customHeight="1" x14ac:dyDescent="0.2">
      <c r="A97" s="102" t="s">
        <v>1652</v>
      </c>
      <c r="B97" s="103" t="s">
        <v>1490</v>
      </c>
      <c r="C97" s="102" t="s">
        <v>37</v>
      </c>
      <c r="D97" s="103" t="s">
        <v>21</v>
      </c>
      <c r="E97" s="103" t="s">
        <v>1618</v>
      </c>
      <c r="F97" s="103" t="s">
        <v>1534</v>
      </c>
      <c r="G97" s="101" t="s">
        <v>1533</v>
      </c>
      <c r="H97" s="115">
        <f>131.908*12</f>
        <v>1582.8959999999997</v>
      </c>
      <c r="I97" s="129"/>
    </row>
    <row r="98" spans="1:9" s="106" customFormat="1" ht="46.5" customHeight="1" x14ac:dyDescent="0.2">
      <c r="A98" s="101" t="s">
        <v>1139</v>
      </c>
      <c r="B98" s="103" t="s">
        <v>89</v>
      </c>
      <c r="C98" s="102" t="s">
        <v>37</v>
      </c>
      <c r="D98" s="103" t="s">
        <v>21</v>
      </c>
      <c r="E98" s="102" t="s">
        <v>92</v>
      </c>
      <c r="F98" s="103" t="s">
        <v>90</v>
      </c>
      <c r="G98" s="101" t="s">
        <v>91</v>
      </c>
      <c r="H98" s="115">
        <v>2932</v>
      </c>
      <c r="I98" s="103"/>
    </row>
    <row r="99" spans="1:9" s="106" customFormat="1" ht="35.25" customHeight="1" x14ac:dyDescent="0.2">
      <c r="A99" s="101" t="s">
        <v>1630</v>
      </c>
      <c r="B99" s="103" t="s">
        <v>458</v>
      </c>
      <c r="C99" s="102" t="s">
        <v>37</v>
      </c>
      <c r="D99" s="103" t="s">
        <v>21</v>
      </c>
      <c r="E99" s="103" t="s">
        <v>1629</v>
      </c>
      <c r="F99" s="103" t="s">
        <v>540</v>
      </c>
      <c r="G99" s="101" t="s">
        <v>541</v>
      </c>
      <c r="H99" s="115">
        <v>100</v>
      </c>
      <c r="I99" s="103"/>
    </row>
    <row r="100" spans="1:9" s="106" customFormat="1" ht="35.25" customHeight="1" x14ac:dyDescent="0.2">
      <c r="A100" s="101" t="s">
        <v>1630</v>
      </c>
      <c r="B100" s="103" t="s">
        <v>458</v>
      </c>
      <c r="C100" s="102" t="s">
        <v>37</v>
      </c>
      <c r="D100" s="103" t="s">
        <v>21</v>
      </c>
      <c r="E100" s="103" t="s">
        <v>1631</v>
      </c>
      <c r="F100" s="103" t="s">
        <v>1632</v>
      </c>
      <c r="G100" s="101" t="s">
        <v>367</v>
      </c>
      <c r="H100" s="115">
        <v>220</v>
      </c>
      <c r="I100" s="103"/>
    </row>
    <row r="101" spans="1:9" s="106" customFormat="1" ht="35.25" customHeight="1" x14ac:dyDescent="0.2">
      <c r="A101" s="101" t="s">
        <v>1630</v>
      </c>
      <c r="B101" s="103" t="s">
        <v>458</v>
      </c>
      <c r="C101" s="102" t="s">
        <v>37</v>
      </c>
      <c r="D101" s="103" t="s">
        <v>21</v>
      </c>
      <c r="E101" s="103" t="s">
        <v>20</v>
      </c>
      <c r="F101" s="103" t="s">
        <v>1634</v>
      </c>
      <c r="G101" s="101" t="s">
        <v>1633</v>
      </c>
      <c r="H101" s="115">
        <v>66.400000000000006</v>
      </c>
      <c r="I101" s="103"/>
    </row>
    <row r="102" spans="1:9" s="106" customFormat="1" ht="35.25" customHeight="1" x14ac:dyDescent="0.2">
      <c r="A102" s="101" t="s">
        <v>1630</v>
      </c>
      <c r="B102" s="103" t="s">
        <v>458</v>
      </c>
      <c r="C102" s="102" t="s">
        <v>37</v>
      </c>
      <c r="D102" s="103" t="s">
        <v>21</v>
      </c>
      <c r="E102" s="103" t="s">
        <v>20</v>
      </c>
      <c r="F102" s="101" t="s">
        <v>305</v>
      </c>
      <c r="G102" s="101" t="s">
        <v>1466</v>
      </c>
      <c r="H102" s="115">
        <v>905.62</v>
      </c>
      <c r="I102" s="103"/>
    </row>
    <row r="103" spans="1:9" s="106" customFormat="1" ht="35.25" customHeight="1" x14ac:dyDescent="0.2">
      <c r="A103" s="101" t="s">
        <v>1630</v>
      </c>
      <c r="B103" s="103" t="s">
        <v>458</v>
      </c>
      <c r="C103" s="102" t="s">
        <v>37</v>
      </c>
      <c r="D103" s="103" t="s">
        <v>21</v>
      </c>
      <c r="E103" s="103" t="s">
        <v>1635</v>
      </c>
      <c r="F103" s="101" t="s">
        <v>1636</v>
      </c>
      <c r="G103" s="101" t="s">
        <v>1637</v>
      </c>
      <c r="H103" s="115">
        <v>192</v>
      </c>
      <c r="I103" s="103"/>
    </row>
    <row r="104" spans="1:9" s="106" customFormat="1" ht="35.25" customHeight="1" x14ac:dyDescent="0.2">
      <c r="A104" s="101" t="s">
        <v>1630</v>
      </c>
      <c r="B104" s="103" t="s">
        <v>458</v>
      </c>
      <c r="C104" s="102" t="s">
        <v>37</v>
      </c>
      <c r="D104" s="103" t="s">
        <v>21</v>
      </c>
      <c r="E104" s="103" t="s">
        <v>20</v>
      </c>
      <c r="F104" s="101" t="s">
        <v>1638</v>
      </c>
      <c r="G104" s="101" t="s">
        <v>1639</v>
      </c>
      <c r="H104" s="115">
        <v>263</v>
      </c>
      <c r="I104" s="103"/>
    </row>
    <row r="105" spans="1:9" s="106" customFormat="1" ht="35.25" customHeight="1" x14ac:dyDescent="0.2">
      <c r="A105" s="101" t="s">
        <v>1630</v>
      </c>
      <c r="B105" s="103" t="s">
        <v>458</v>
      </c>
      <c r="C105" s="102" t="s">
        <v>37</v>
      </c>
      <c r="D105" s="103" t="s">
        <v>21</v>
      </c>
      <c r="E105" s="103" t="s">
        <v>1640</v>
      </c>
      <c r="F105" s="101" t="s">
        <v>552</v>
      </c>
      <c r="G105" s="101" t="s">
        <v>553</v>
      </c>
      <c r="H105" s="115">
        <v>190</v>
      </c>
      <c r="I105" s="103"/>
    </row>
    <row r="106" spans="1:9" s="106" customFormat="1" ht="35.25" customHeight="1" x14ac:dyDescent="0.2">
      <c r="A106" s="101" t="s">
        <v>1630</v>
      </c>
      <c r="B106" s="103" t="s">
        <v>458</v>
      </c>
      <c r="C106" s="102" t="s">
        <v>37</v>
      </c>
      <c r="D106" s="103" t="s">
        <v>21</v>
      </c>
      <c r="E106" s="103" t="s">
        <v>20</v>
      </c>
      <c r="F106" s="101" t="s">
        <v>1641</v>
      </c>
      <c r="G106" s="101" t="s">
        <v>1642</v>
      </c>
      <c r="H106" s="115">
        <v>324.98</v>
      </c>
      <c r="I106" s="103"/>
    </row>
    <row r="107" spans="1:9" s="106" customFormat="1" ht="35.25" customHeight="1" x14ac:dyDescent="0.2">
      <c r="A107" s="101" t="s">
        <v>1630</v>
      </c>
      <c r="B107" s="103" t="s">
        <v>458</v>
      </c>
      <c r="C107" s="102" t="s">
        <v>37</v>
      </c>
      <c r="D107" s="103" t="s">
        <v>21</v>
      </c>
      <c r="E107" s="103" t="s">
        <v>20</v>
      </c>
      <c r="F107" s="101" t="s">
        <v>1643</v>
      </c>
      <c r="G107" s="101" t="s">
        <v>1644</v>
      </c>
      <c r="H107" s="115">
        <v>1000</v>
      </c>
      <c r="I107" s="103"/>
    </row>
    <row r="108" spans="1:9" s="106" customFormat="1" ht="35.25" customHeight="1" x14ac:dyDescent="0.2">
      <c r="A108" s="101" t="s">
        <v>1630</v>
      </c>
      <c r="B108" s="103" t="s">
        <v>458</v>
      </c>
      <c r="C108" s="102" t="s">
        <v>37</v>
      </c>
      <c r="D108" s="103" t="s">
        <v>21</v>
      </c>
      <c r="E108" s="103" t="s">
        <v>1645</v>
      </c>
      <c r="F108" s="101" t="s">
        <v>1646</v>
      </c>
      <c r="G108" s="101" t="s">
        <v>1647</v>
      </c>
      <c r="H108" s="115">
        <v>696</v>
      </c>
      <c r="I108" s="103"/>
    </row>
    <row r="109" spans="1:9" s="106" customFormat="1" ht="35.25" customHeight="1" x14ac:dyDescent="0.2">
      <c r="A109" s="101" t="s">
        <v>1630</v>
      </c>
      <c r="B109" s="103" t="s">
        <v>458</v>
      </c>
      <c r="C109" s="102" t="s">
        <v>37</v>
      </c>
      <c r="D109" s="103" t="s">
        <v>21</v>
      </c>
      <c r="E109" s="103" t="s">
        <v>20</v>
      </c>
      <c r="F109" s="101" t="s">
        <v>1160</v>
      </c>
      <c r="G109" s="101" t="s">
        <v>1161</v>
      </c>
      <c r="H109" s="131">
        <v>150</v>
      </c>
      <c r="I109" s="103"/>
    </row>
    <row r="110" spans="1:9" s="106" customFormat="1" ht="35.25" customHeight="1" x14ac:dyDescent="0.2">
      <c r="A110" s="101" t="s">
        <v>1630</v>
      </c>
      <c r="B110" s="103" t="s">
        <v>458</v>
      </c>
      <c r="C110" s="102" t="s">
        <v>37</v>
      </c>
      <c r="D110" s="103" t="s">
        <v>21</v>
      </c>
      <c r="E110" s="103" t="s">
        <v>20</v>
      </c>
      <c r="F110" s="101" t="s">
        <v>556</v>
      </c>
      <c r="G110" s="101" t="s">
        <v>1648</v>
      </c>
      <c r="H110" s="131">
        <v>130.69999999999999</v>
      </c>
      <c r="I110" s="103"/>
    </row>
    <row r="111" spans="1:9" s="106" customFormat="1" ht="35.25" customHeight="1" x14ac:dyDescent="0.2">
      <c r="A111" s="101" t="s">
        <v>1630</v>
      </c>
      <c r="B111" s="103" t="s">
        <v>458</v>
      </c>
      <c r="C111" s="102" t="s">
        <v>37</v>
      </c>
      <c r="D111" s="103" t="s">
        <v>21</v>
      </c>
      <c r="E111" s="103" t="s">
        <v>27</v>
      </c>
      <c r="F111" s="103" t="s">
        <v>1632</v>
      </c>
      <c r="G111" s="101" t="s">
        <v>367</v>
      </c>
      <c r="H111" s="115">
        <v>69.3</v>
      </c>
      <c r="I111" s="103"/>
    </row>
    <row r="112" spans="1:9" s="106" customFormat="1" ht="35.25" customHeight="1" x14ac:dyDescent="0.2">
      <c r="A112" s="101" t="s">
        <v>1630</v>
      </c>
      <c r="B112" s="103" t="s">
        <v>458</v>
      </c>
      <c r="C112" s="102" t="s">
        <v>37</v>
      </c>
      <c r="D112" s="103" t="s">
        <v>21</v>
      </c>
      <c r="E112" s="103" t="s">
        <v>27</v>
      </c>
      <c r="F112" s="101" t="s">
        <v>282</v>
      </c>
      <c r="G112" s="101" t="s">
        <v>125</v>
      </c>
      <c r="H112" s="115">
        <v>141</v>
      </c>
      <c r="I112" s="103"/>
    </row>
    <row r="113" spans="1:9" s="106" customFormat="1" ht="36.75" customHeight="1" x14ac:dyDescent="0.2">
      <c r="A113" s="101" t="s">
        <v>1625</v>
      </c>
      <c r="B113" s="103" t="s">
        <v>103</v>
      </c>
      <c r="C113" s="102" t="s">
        <v>37</v>
      </c>
      <c r="D113" s="103" t="s">
        <v>21</v>
      </c>
      <c r="E113" s="103" t="s">
        <v>1626</v>
      </c>
      <c r="F113" s="103" t="s">
        <v>1627</v>
      </c>
      <c r="G113" s="104" t="s">
        <v>1628</v>
      </c>
      <c r="H113" s="115">
        <v>1200</v>
      </c>
      <c r="I113" s="103"/>
    </row>
    <row r="114" spans="1:9" s="106" customFormat="1" ht="36.75" customHeight="1" x14ac:dyDescent="0.2">
      <c r="A114" s="101" t="s">
        <v>1625</v>
      </c>
      <c r="B114" s="103" t="s">
        <v>103</v>
      </c>
      <c r="C114" s="102" t="s">
        <v>37</v>
      </c>
      <c r="D114" s="103" t="s">
        <v>21</v>
      </c>
      <c r="E114" s="103" t="s">
        <v>1623</v>
      </c>
      <c r="F114" s="103" t="s">
        <v>1624</v>
      </c>
      <c r="G114" s="104" t="s">
        <v>1488</v>
      </c>
      <c r="H114" s="115">
        <v>1500</v>
      </c>
      <c r="I114" s="103"/>
    </row>
    <row r="115" spans="1:9" s="106" customFormat="1" ht="36.75" customHeight="1" x14ac:dyDescent="0.2">
      <c r="A115" s="101" t="s">
        <v>1581</v>
      </c>
      <c r="B115" s="103" t="s">
        <v>928</v>
      </c>
      <c r="C115" s="102" t="s">
        <v>37</v>
      </c>
      <c r="D115" s="103" t="s">
        <v>21</v>
      </c>
      <c r="E115" s="103" t="s">
        <v>1582</v>
      </c>
      <c r="F115" s="103" t="s">
        <v>778</v>
      </c>
      <c r="G115" s="104" t="s">
        <v>1583</v>
      </c>
      <c r="H115" s="115">
        <v>297</v>
      </c>
      <c r="I115" s="103"/>
    </row>
    <row r="116" spans="1:9" s="106" customFormat="1" ht="36.75" customHeight="1" x14ac:dyDescent="0.2">
      <c r="A116" s="101" t="s">
        <v>1586</v>
      </c>
      <c r="B116" s="103" t="s">
        <v>103</v>
      </c>
      <c r="C116" s="102" t="s">
        <v>37</v>
      </c>
      <c r="D116" s="103" t="s">
        <v>21</v>
      </c>
      <c r="E116" s="103" t="s">
        <v>1584</v>
      </c>
      <c r="F116" s="103" t="s">
        <v>534</v>
      </c>
      <c r="G116" s="104" t="s">
        <v>1585</v>
      </c>
      <c r="H116" s="115">
        <v>1000</v>
      </c>
      <c r="I116" s="103"/>
    </row>
    <row r="117" spans="1:9" s="106" customFormat="1" ht="36.75" customHeight="1" x14ac:dyDescent="0.2">
      <c r="A117" s="101" t="s">
        <v>1586</v>
      </c>
      <c r="B117" s="103" t="s">
        <v>103</v>
      </c>
      <c r="C117" s="102" t="s">
        <v>37</v>
      </c>
      <c r="D117" s="103" t="s">
        <v>21</v>
      </c>
      <c r="E117" s="103" t="s">
        <v>1584</v>
      </c>
      <c r="F117" s="103" t="s">
        <v>1587</v>
      </c>
      <c r="G117" s="104"/>
      <c r="H117" s="115">
        <v>1000</v>
      </c>
      <c r="I117" s="103"/>
    </row>
    <row r="118" spans="1:9" s="106" customFormat="1" ht="36.75" customHeight="1" x14ac:dyDescent="0.2">
      <c r="A118" s="101" t="s">
        <v>1586</v>
      </c>
      <c r="B118" s="103" t="s">
        <v>103</v>
      </c>
      <c r="C118" s="102" t="s">
        <v>37</v>
      </c>
      <c r="D118" s="103" t="s">
        <v>21</v>
      </c>
      <c r="E118" s="103" t="s">
        <v>1584</v>
      </c>
      <c r="F118" s="103" t="s">
        <v>1054</v>
      </c>
      <c r="G118" s="104"/>
      <c r="H118" s="115">
        <v>1000</v>
      </c>
      <c r="I118" s="103"/>
    </row>
    <row r="119" spans="1:9" s="106" customFormat="1" ht="36.75" customHeight="1" x14ac:dyDescent="0.2">
      <c r="A119" s="101" t="s">
        <v>1586</v>
      </c>
      <c r="B119" s="103" t="s">
        <v>103</v>
      </c>
      <c r="C119" s="102" t="s">
        <v>37</v>
      </c>
      <c r="D119" s="103" t="s">
        <v>21</v>
      </c>
      <c r="E119" s="103" t="s">
        <v>1588</v>
      </c>
      <c r="F119" s="103" t="s">
        <v>1589</v>
      </c>
      <c r="G119" s="104"/>
      <c r="H119" s="115">
        <v>2800</v>
      </c>
      <c r="I119" s="103"/>
    </row>
    <row r="120" spans="1:9" s="106" customFormat="1" ht="35.25" customHeight="1" x14ac:dyDescent="0.2">
      <c r="A120" s="101" t="s">
        <v>1590</v>
      </c>
      <c r="B120" s="103" t="s">
        <v>458</v>
      </c>
      <c r="C120" s="102" t="s">
        <v>37</v>
      </c>
      <c r="D120" s="103" t="s">
        <v>21</v>
      </c>
      <c r="E120" s="102" t="s">
        <v>20</v>
      </c>
      <c r="F120" s="103" t="s">
        <v>57</v>
      </c>
      <c r="G120" s="101" t="s">
        <v>58</v>
      </c>
      <c r="H120" s="115">
        <v>506.5</v>
      </c>
      <c r="I120" s="103"/>
    </row>
    <row r="121" spans="1:9" s="106" customFormat="1" ht="35.25" customHeight="1" x14ac:dyDescent="0.2">
      <c r="A121" s="101" t="s">
        <v>1590</v>
      </c>
      <c r="B121" s="103" t="s">
        <v>458</v>
      </c>
      <c r="C121" s="102" t="s">
        <v>37</v>
      </c>
      <c r="D121" s="103" t="s">
        <v>21</v>
      </c>
      <c r="E121" s="102" t="s">
        <v>1591</v>
      </c>
      <c r="F121" s="103" t="s">
        <v>1592</v>
      </c>
      <c r="G121" s="101"/>
      <c r="H121" s="115">
        <v>1000</v>
      </c>
      <c r="I121" s="103"/>
    </row>
    <row r="122" spans="1:9" s="106" customFormat="1" ht="35.25" customHeight="1" x14ac:dyDescent="0.2">
      <c r="A122" s="101" t="s">
        <v>1590</v>
      </c>
      <c r="B122" s="103" t="s">
        <v>458</v>
      </c>
      <c r="C122" s="102" t="s">
        <v>37</v>
      </c>
      <c r="D122" s="103" t="s">
        <v>21</v>
      </c>
      <c r="E122" s="102" t="s">
        <v>20</v>
      </c>
      <c r="F122" s="103" t="s">
        <v>1593</v>
      </c>
      <c r="G122" s="101" t="s">
        <v>543</v>
      </c>
      <c r="H122" s="115">
        <v>460.34</v>
      </c>
      <c r="I122" s="103"/>
    </row>
    <row r="123" spans="1:9" s="106" customFormat="1" ht="35.25" customHeight="1" x14ac:dyDescent="0.2">
      <c r="A123" s="101" t="s">
        <v>1594</v>
      </c>
      <c r="B123" s="103" t="s">
        <v>34</v>
      </c>
      <c r="C123" s="102" t="s">
        <v>37</v>
      </c>
      <c r="D123" s="103" t="s">
        <v>21</v>
      </c>
      <c r="E123" s="103" t="s">
        <v>1595</v>
      </c>
      <c r="F123" s="103" t="s">
        <v>1596</v>
      </c>
      <c r="G123" s="101" t="s">
        <v>255</v>
      </c>
      <c r="H123" s="115">
        <v>15000</v>
      </c>
      <c r="I123" s="103"/>
    </row>
    <row r="124" spans="1:9" s="106" customFormat="1" ht="35.25" customHeight="1" x14ac:dyDescent="0.2">
      <c r="A124" s="101" t="s">
        <v>1597</v>
      </c>
      <c r="B124" s="103" t="s">
        <v>34</v>
      </c>
      <c r="C124" s="102" t="s">
        <v>37</v>
      </c>
      <c r="D124" s="103" t="s">
        <v>21</v>
      </c>
      <c r="E124" s="103" t="s">
        <v>1595</v>
      </c>
      <c r="F124" s="103" t="s">
        <v>1598</v>
      </c>
      <c r="G124" s="101" t="s">
        <v>1599</v>
      </c>
      <c r="H124" s="115">
        <v>20000</v>
      </c>
      <c r="I124" s="103"/>
    </row>
    <row r="125" spans="1:9" s="106" customFormat="1" ht="35.25" customHeight="1" x14ac:dyDescent="0.2">
      <c r="A125" s="101" t="s">
        <v>1622</v>
      </c>
      <c r="B125" s="103" t="s">
        <v>34</v>
      </c>
      <c r="C125" s="102" t="s">
        <v>37</v>
      </c>
      <c r="D125" s="103" t="s">
        <v>21</v>
      </c>
      <c r="E125" s="103" t="s">
        <v>1595</v>
      </c>
      <c r="F125" s="103" t="s">
        <v>1600</v>
      </c>
      <c r="G125" s="101" t="s">
        <v>1601</v>
      </c>
      <c r="H125" s="115">
        <v>20000</v>
      </c>
      <c r="I125" s="103"/>
    </row>
    <row r="126" spans="1:9" s="106" customFormat="1" ht="52.5" customHeight="1" x14ac:dyDescent="0.2">
      <c r="A126" s="102" t="s">
        <v>1620</v>
      </c>
      <c r="B126" s="103" t="s">
        <v>169</v>
      </c>
      <c r="C126" s="102" t="s">
        <v>834</v>
      </c>
      <c r="D126" s="103" t="s">
        <v>831</v>
      </c>
      <c r="E126" s="103" t="s">
        <v>1621</v>
      </c>
      <c r="F126" s="103" t="s">
        <v>185</v>
      </c>
      <c r="G126" s="104"/>
      <c r="H126" s="105">
        <v>2500</v>
      </c>
      <c r="I126" s="103" t="s">
        <v>22</v>
      </c>
    </row>
    <row r="127" spans="1:9" s="106" customFormat="1" ht="35.25" customHeight="1" x14ac:dyDescent="0.2">
      <c r="A127" s="101" t="s">
        <v>1603</v>
      </c>
      <c r="B127" s="103" t="s">
        <v>458</v>
      </c>
      <c r="C127" s="102" t="s">
        <v>37</v>
      </c>
      <c r="D127" s="103" t="s">
        <v>21</v>
      </c>
      <c r="E127" s="103" t="s">
        <v>1604</v>
      </c>
      <c r="F127" s="103" t="s">
        <v>1605</v>
      </c>
      <c r="G127" s="101" t="s">
        <v>1606</v>
      </c>
      <c r="H127" s="115">
        <v>3980</v>
      </c>
      <c r="I127" s="103"/>
    </row>
    <row r="128" spans="1:9" s="106" customFormat="1" ht="40.5" customHeight="1" x14ac:dyDescent="0.2">
      <c r="A128" s="102" t="s">
        <v>1607</v>
      </c>
      <c r="B128" s="103" t="s">
        <v>1490</v>
      </c>
      <c r="C128" s="102" t="s">
        <v>37</v>
      </c>
      <c r="D128" s="103" t="s">
        <v>21</v>
      </c>
      <c r="E128" s="103" t="s">
        <v>1617</v>
      </c>
      <c r="F128" s="103" t="s">
        <v>1491</v>
      </c>
      <c r="G128" s="101" t="s">
        <v>1608</v>
      </c>
      <c r="H128" s="115">
        <v>672</v>
      </c>
      <c r="I128" s="103"/>
    </row>
    <row r="129" spans="1:9" s="106" customFormat="1" ht="40.5" customHeight="1" x14ac:dyDescent="0.2">
      <c r="A129" s="102" t="s">
        <v>1607</v>
      </c>
      <c r="B129" s="103" t="s">
        <v>1490</v>
      </c>
      <c r="C129" s="102" t="s">
        <v>37</v>
      </c>
      <c r="D129" s="103" t="s">
        <v>21</v>
      </c>
      <c r="E129" s="103" t="s">
        <v>1617</v>
      </c>
      <c r="F129" s="103" t="s">
        <v>1493</v>
      </c>
      <c r="G129" s="101" t="s">
        <v>833</v>
      </c>
      <c r="H129" s="115">
        <v>22624</v>
      </c>
      <c r="I129" s="103"/>
    </row>
    <row r="130" spans="1:9" s="106" customFormat="1" ht="47.25" customHeight="1" x14ac:dyDescent="0.2">
      <c r="A130" s="102" t="s">
        <v>1607</v>
      </c>
      <c r="B130" s="103" t="s">
        <v>1490</v>
      </c>
      <c r="C130" s="102" t="s">
        <v>37</v>
      </c>
      <c r="D130" s="103" t="s">
        <v>21</v>
      </c>
      <c r="E130" s="103" t="s">
        <v>1617</v>
      </c>
      <c r="F130" s="103" t="s">
        <v>1496</v>
      </c>
      <c r="G130" s="101" t="s">
        <v>1609</v>
      </c>
      <c r="H130" s="115">
        <v>1344</v>
      </c>
      <c r="I130" s="103"/>
    </row>
    <row r="131" spans="1:9" s="106" customFormat="1" ht="40.5" customHeight="1" x14ac:dyDescent="0.2">
      <c r="A131" s="102" t="s">
        <v>1607</v>
      </c>
      <c r="B131" s="103" t="s">
        <v>1490</v>
      </c>
      <c r="C131" s="102" t="s">
        <v>37</v>
      </c>
      <c r="D131" s="103" t="s">
        <v>21</v>
      </c>
      <c r="E131" s="103" t="s">
        <v>1617</v>
      </c>
      <c r="F131" s="103" t="s">
        <v>1497</v>
      </c>
      <c r="G131" s="101" t="s">
        <v>190</v>
      </c>
      <c r="H131" s="115">
        <v>2688</v>
      </c>
      <c r="I131" s="103"/>
    </row>
    <row r="132" spans="1:9" s="106" customFormat="1" ht="40.5" customHeight="1" x14ac:dyDescent="0.2">
      <c r="A132" s="102" t="s">
        <v>1607</v>
      </c>
      <c r="B132" s="103" t="s">
        <v>1490</v>
      </c>
      <c r="C132" s="102" t="s">
        <v>37</v>
      </c>
      <c r="D132" s="103" t="s">
        <v>21</v>
      </c>
      <c r="E132" s="103" t="s">
        <v>1617</v>
      </c>
      <c r="F132" s="103" t="s">
        <v>1500</v>
      </c>
      <c r="G132" s="101" t="s">
        <v>252</v>
      </c>
      <c r="H132" s="115">
        <v>1568</v>
      </c>
      <c r="I132" s="103"/>
    </row>
    <row r="133" spans="1:9" s="106" customFormat="1" ht="40.5" customHeight="1" x14ac:dyDescent="0.2">
      <c r="A133" s="102" t="s">
        <v>1607</v>
      </c>
      <c r="B133" s="103" t="s">
        <v>1490</v>
      </c>
      <c r="C133" s="102" t="s">
        <v>37</v>
      </c>
      <c r="D133" s="103" t="s">
        <v>21</v>
      </c>
      <c r="E133" s="103" t="s">
        <v>1617</v>
      </c>
      <c r="F133" s="103" t="s">
        <v>1501</v>
      </c>
      <c r="G133" s="101" t="s">
        <v>217</v>
      </c>
      <c r="H133" s="115">
        <v>1568</v>
      </c>
      <c r="I133" s="103"/>
    </row>
    <row r="134" spans="1:9" s="106" customFormat="1" ht="40.5" customHeight="1" x14ac:dyDescent="0.2">
      <c r="A134" s="102" t="s">
        <v>1607</v>
      </c>
      <c r="B134" s="103" t="s">
        <v>1490</v>
      </c>
      <c r="C134" s="102" t="s">
        <v>37</v>
      </c>
      <c r="D134" s="103" t="s">
        <v>21</v>
      </c>
      <c r="E134" s="103" t="s">
        <v>1617</v>
      </c>
      <c r="F134" s="103" t="s">
        <v>1503</v>
      </c>
      <c r="G134" s="101" t="s">
        <v>1601</v>
      </c>
      <c r="H134" s="115">
        <v>1344</v>
      </c>
      <c r="I134" s="103"/>
    </row>
    <row r="135" spans="1:9" s="106" customFormat="1" ht="40.5" customHeight="1" x14ac:dyDescent="0.2">
      <c r="A135" s="102" t="s">
        <v>1607</v>
      </c>
      <c r="B135" s="103" t="s">
        <v>1490</v>
      </c>
      <c r="C135" s="102" t="s">
        <v>37</v>
      </c>
      <c r="D135" s="103" t="s">
        <v>21</v>
      </c>
      <c r="E135" s="103" t="s">
        <v>1617</v>
      </c>
      <c r="F135" s="103" t="s">
        <v>1505</v>
      </c>
      <c r="G135" s="101" t="s">
        <v>202</v>
      </c>
      <c r="H135" s="115">
        <v>672</v>
      </c>
      <c r="I135" s="103"/>
    </row>
    <row r="136" spans="1:9" s="106" customFormat="1" ht="40.5" customHeight="1" x14ac:dyDescent="0.2">
      <c r="A136" s="102" t="s">
        <v>1607</v>
      </c>
      <c r="B136" s="103" t="s">
        <v>1490</v>
      </c>
      <c r="C136" s="102" t="s">
        <v>37</v>
      </c>
      <c r="D136" s="103" t="s">
        <v>21</v>
      </c>
      <c r="E136" s="103" t="s">
        <v>1617</v>
      </c>
      <c r="F136" s="103" t="s">
        <v>1507</v>
      </c>
      <c r="G136" s="101" t="s">
        <v>231</v>
      </c>
      <c r="H136" s="115">
        <v>10528</v>
      </c>
      <c r="I136" s="103"/>
    </row>
    <row r="137" spans="1:9" s="106" customFormat="1" ht="40.5" customHeight="1" x14ac:dyDescent="0.2">
      <c r="A137" s="102" t="s">
        <v>1607</v>
      </c>
      <c r="B137" s="103" t="s">
        <v>1490</v>
      </c>
      <c r="C137" s="102" t="s">
        <v>37</v>
      </c>
      <c r="D137" s="103" t="s">
        <v>21</v>
      </c>
      <c r="E137" s="103" t="s">
        <v>1617</v>
      </c>
      <c r="F137" s="103" t="s">
        <v>1509</v>
      </c>
      <c r="G137" s="101" t="s">
        <v>261</v>
      </c>
      <c r="H137" s="115">
        <v>1792</v>
      </c>
      <c r="I137" s="103"/>
    </row>
    <row r="138" spans="1:9" s="106" customFormat="1" ht="40.5" customHeight="1" x14ac:dyDescent="0.2">
      <c r="A138" s="102" t="s">
        <v>1607</v>
      </c>
      <c r="B138" s="103" t="s">
        <v>1490</v>
      </c>
      <c r="C138" s="102" t="s">
        <v>37</v>
      </c>
      <c r="D138" s="103" t="s">
        <v>21</v>
      </c>
      <c r="E138" s="103" t="s">
        <v>1617</v>
      </c>
      <c r="F138" s="103" t="s">
        <v>1511</v>
      </c>
      <c r="G138" s="101" t="s">
        <v>479</v>
      </c>
      <c r="H138" s="115">
        <v>1120</v>
      </c>
      <c r="I138" s="103"/>
    </row>
    <row r="139" spans="1:9" s="106" customFormat="1" ht="40.5" customHeight="1" x14ac:dyDescent="0.2">
      <c r="A139" s="102" t="s">
        <v>1607</v>
      </c>
      <c r="B139" s="103" t="s">
        <v>1490</v>
      </c>
      <c r="C139" s="102" t="s">
        <v>37</v>
      </c>
      <c r="D139" s="103" t="s">
        <v>21</v>
      </c>
      <c r="E139" s="103" t="s">
        <v>1617</v>
      </c>
      <c r="F139" s="103" t="s">
        <v>1513</v>
      </c>
      <c r="G139" s="101" t="s">
        <v>1610</v>
      </c>
      <c r="H139" s="115">
        <v>224</v>
      </c>
      <c r="I139" s="103"/>
    </row>
    <row r="140" spans="1:9" s="106" customFormat="1" ht="40.5" customHeight="1" x14ac:dyDescent="0.2">
      <c r="A140" s="102" t="s">
        <v>1607</v>
      </c>
      <c r="B140" s="103" t="s">
        <v>1490</v>
      </c>
      <c r="C140" s="102" t="s">
        <v>37</v>
      </c>
      <c r="D140" s="103" t="s">
        <v>21</v>
      </c>
      <c r="E140" s="103" t="s">
        <v>1617</v>
      </c>
      <c r="F140" s="103" t="s">
        <v>1515</v>
      </c>
      <c r="G140" s="101" t="s">
        <v>1611</v>
      </c>
      <c r="H140" s="115">
        <v>1344</v>
      </c>
      <c r="I140" s="103"/>
    </row>
    <row r="141" spans="1:9" s="106" customFormat="1" ht="40.5" customHeight="1" x14ac:dyDescent="0.2">
      <c r="A141" s="102" t="s">
        <v>1607</v>
      </c>
      <c r="B141" s="103" t="s">
        <v>1490</v>
      </c>
      <c r="C141" s="102" t="s">
        <v>37</v>
      </c>
      <c r="D141" s="103" t="s">
        <v>21</v>
      </c>
      <c r="E141" s="103" t="s">
        <v>1617</v>
      </c>
      <c r="F141" s="103" t="s">
        <v>1517</v>
      </c>
      <c r="G141" s="101" t="s">
        <v>267</v>
      </c>
      <c r="H141" s="115">
        <v>896</v>
      </c>
      <c r="I141" s="103"/>
    </row>
    <row r="142" spans="1:9" s="106" customFormat="1" ht="40.5" customHeight="1" x14ac:dyDescent="0.2">
      <c r="A142" s="102" t="s">
        <v>1607</v>
      </c>
      <c r="B142" s="103" t="s">
        <v>1490</v>
      </c>
      <c r="C142" s="102" t="s">
        <v>37</v>
      </c>
      <c r="D142" s="103" t="s">
        <v>21</v>
      </c>
      <c r="E142" s="103" t="s">
        <v>1617</v>
      </c>
      <c r="F142" s="103" t="s">
        <v>1520</v>
      </c>
      <c r="G142" s="101" t="s">
        <v>1489</v>
      </c>
      <c r="H142" s="115">
        <v>1568</v>
      </c>
      <c r="I142" s="103"/>
    </row>
    <row r="143" spans="1:9" s="106" customFormat="1" ht="40.5" customHeight="1" x14ac:dyDescent="0.2">
      <c r="A143" s="102" t="s">
        <v>1607</v>
      </c>
      <c r="B143" s="103" t="s">
        <v>1490</v>
      </c>
      <c r="C143" s="102" t="s">
        <v>37</v>
      </c>
      <c r="D143" s="103" t="s">
        <v>21</v>
      </c>
      <c r="E143" s="103" t="s">
        <v>1617</v>
      </c>
      <c r="F143" s="103" t="s">
        <v>1521</v>
      </c>
      <c r="G143" s="101" t="s">
        <v>1612</v>
      </c>
      <c r="H143" s="115">
        <v>448</v>
      </c>
      <c r="I143" s="103"/>
    </row>
    <row r="144" spans="1:9" s="106" customFormat="1" ht="40.5" customHeight="1" x14ac:dyDescent="0.2">
      <c r="A144" s="102" t="s">
        <v>1607</v>
      </c>
      <c r="B144" s="103" t="s">
        <v>1490</v>
      </c>
      <c r="C144" s="102" t="s">
        <v>37</v>
      </c>
      <c r="D144" s="103" t="s">
        <v>21</v>
      </c>
      <c r="E144" s="103" t="s">
        <v>1617</v>
      </c>
      <c r="F144" s="103" t="s">
        <v>1523</v>
      </c>
      <c r="G144" s="101" t="s">
        <v>1613</v>
      </c>
      <c r="H144" s="115">
        <v>2464</v>
      </c>
      <c r="I144" s="103"/>
    </row>
    <row r="145" spans="1:9" s="106" customFormat="1" ht="40.5" customHeight="1" x14ac:dyDescent="0.2">
      <c r="A145" s="102" t="s">
        <v>1607</v>
      </c>
      <c r="B145" s="103" t="s">
        <v>1490</v>
      </c>
      <c r="C145" s="102" t="s">
        <v>37</v>
      </c>
      <c r="D145" s="103" t="s">
        <v>21</v>
      </c>
      <c r="E145" s="103" t="s">
        <v>1617</v>
      </c>
      <c r="F145" s="103" t="s">
        <v>1525</v>
      </c>
      <c r="G145" s="101" t="s">
        <v>1614</v>
      </c>
      <c r="H145" s="115">
        <v>224</v>
      </c>
      <c r="I145" s="103"/>
    </row>
    <row r="146" spans="1:9" s="106" customFormat="1" ht="40.5" customHeight="1" x14ac:dyDescent="0.2">
      <c r="A146" s="102" t="s">
        <v>1607</v>
      </c>
      <c r="B146" s="103" t="s">
        <v>1490</v>
      </c>
      <c r="C146" s="102" t="s">
        <v>37</v>
      </c>
      <c r="D146" s="103" t="s">
        <v>21</v>
      </c>
      <c r="E146" s="103" t="s">
        <v>1617</v>
      </c>
      <c r="F146" s="103" t="s">
        <v>1527</v>
      </c>
      <c r="G146" s="101" t="s">
        <v>255</v>
      </c>
      <c r="H146" s="115">
        <v>1120</v>
      </c>
      <c r="I146" s="103"/>
    </row>
    <row r="147" spans="1:9" s="106" customFormat="1" ht="40.5" customHeight="1" x14ac:dyDescent="0.2">
      <c r="A147" s="102" t="s">
        <v>1607</v>
      </c>
      <c r="B147" s="103" t="s">
        <v>1490</v>
      </c>
      <c r="C147" s="102" t="s">
        <v>37</v>
      </c>
      <c r="D147" s="103" t="s">
        <v>21</v>
      </c>
      <c r="E147" s="103" t="s">
        <v>1617</v>
      </c>
      <c r="F147" s="103" t="s">
        <v>1529</v>
      </c>
      <c r="G147" s="101" t="s">
        <v>1615</v>
      </c>
      <c r="H147" s="115">
        <v>1120</v>
      </c>
      <c r="I147" s="103"/>
    </row>
    <row r="148" spans="1:9" s="106" customFormat="1" ht="40.5" customHeight="1" x14ac:dyDescent="0.2">
      <c r="A148" s="102" t="s">
        <v>1607</v>
      </c>
      <c r="B148" s="103" t="s">
        <v>1490</v>
      </c>
      <c r="C148" s="102" t="s">
        <v>37</v>
      </c>
      <c r="D148" s="103" t="s">
        <v>21</v>
      </c>
      <c r="E148" s="103" t="s">
        <v>1617</v>
      </c>
      <c r="F148" s="103" t="s">
        <v>1531</v>
      </c>
      <c r="G148" s="101" t="s">
        <v>226</v>
      </c>
      <c r="H148" s="115">
        <v>2240</v>
      </c>
      <c r="I148" s="103"/>
    </row>
    <row r="149" spans="1:9" s="106" customFormat="1" ht="40.5" customHeight="1" x14ac:dyDescent="0.2">
      <c r="A149" s="102" t="s">
        <v>1607</v>
      </c>
      <c r="B149" s="103" t="s">
        <v>1490</v>
      </c>
      <c r="C149" s="102" t="s">
        <v>37</v>
      </c>
      <c r="D149" s="103" t="s">
        <v>21</v>
      </c>
      <c r="E149" s="103" t="s">
        <v>1617</v>
      </c>
      <c r="F149" s="103" t="s">
        <v>1534</v>
      </c>
      <c r="G149" s="101" t="s">
        <v>1616</v>
      </c>
      <c r="H149" s="115">
        <v>672</v>
      </c>
      <c r="I149" s="103"/>
    </row>
    <row r="150" spans="1:9" s="106" customFormat="1" ht="38.25" customHeight="1" x14ac:dyDescent="0.2">
      <c r="A150" s="102" t="s">
        <v>1482</v>
      </c>
      <c r="B150" s="103" t="s">
        <v>43</v>
      </c>
      <c r="C150" s="102" t="s">
        <v>37</v>
      </c>
      <c r="D150" s="103" t="s">
        <v>21</v>
      </c>
      <c r="E150" s="102"/>
      <c r="F150" s="103" t="s">
        <v>48</v>
      </c>
      <c r="G150" s="101"/>
      <c r="H150" s="115">
        <v>5500</v>
      </c>
      <c r="I150" s="103"/>
    </row>
    <row r="151" spans="1:9" s="106" customFormat="1" ht="38.25" customHeight="1" x14ac:dyDescent="0.2">
      <c r="A151" s="102" t="s">
        <v>1482</v>
      </c>
      <c r="B151" s="103" t="s">
        <v>44</v>
      </c>
      <c r="C151" s="102" t="s">
        <v>37</v>
      </c>
      <c r="D151" s="103" t="s">
        <v>21</v>
      </c>
      <c r="E151" s="102"/>
      <c r="F151" s="103" t="s">
        <v>49</v>
      </c>
      <c r="G151" s="101"/>
      <c r="H151" s="115">
        <v>3850</v>
      </c>
      <c r="I151" s="103"/>
    </row>
    <row r="152" spans="1:9" s="106" customFormat="1" ht="29.25" customHeight="1" x14ac:dyDescent="0.2">
      <c r="A152" s="102" t="s">
        <v>1482</v>
      </c>
      <c r="B152" s="103" t="s">
        <v>45</v>
      </c>
      <c r="C152" s="102" t="s">
        <v>37</v>
      </c>
      <c r="D152" s="103" t="s">
        <v>21</v>
      </c>
      <c r="E152" s="102"/>
      <c r="F152" s="103" t="s">
        <v>50</v>
      </c>
      <c r="G152" s="101"/>
      <c r="H152" s="115">
        <v>8800</v>
      </c>
      <c r="I152" s="103"/>
    </row>
    <row r="153" spans="1:9" s="106" customFormat="1" ht="29.25" customHeight="1" x14ac:dyDescent="0.2">
      <c r="A153" s="102"/>
      <c r="B153" s="103"/>
      <c r="C153" s="102"/>
      <c r="D153" s="103"/>
      <c r="E153" s="102"/>
      <c r="F153" s="103"/>
      <c r="G153" s="101"/>
      <c r="H153" s="115"/>
      <c r="I153" s="103"/>
    </row>
    <row r="154" spans="1:9" s="106" customFormat="1" ht="13.5" customHeight="1" x14ac:dyDescent="0.2">
      <c r="A154" s="102"/>
      <c r="B154" s="103"/>
      <c r="C154" s="102"/>
      <c r="D154" s="103"/>
      <c r="E154" s="102"/>
      <c r="F154" s="116"/>
      <c r="G154" s="102"/>
      <c r="H154" s="115"/>
      <c r="I154" s="103"/>
    </row>
    <row r="155" spans="1:9" s="120" customFormat="1" ht="13.5" customHeight="1" x14ac:dyDescent="0.2">
      <c r="A155" s="117"/>
      <c r="B155" s="119"/>
      <c r="C155" s="117"/>
      <c r="D155" s="119" t="s">
        <v>21</v>
      </c>
      <c r="E155" s="117"/>
      <c r="F155" s="118"/>
      <c r="G155" s="112" t="s">
        <v>830</v>
      </c>
      <c r="H155" s="113">
        <f>SUM(H17:H154)</f>
        <v>610470.36999999988</v>
      </c>
      <c r="I155" s="119"/>
    </row>
    <row r="156" spans="1:9" s="106" customFormat="1" ht="13.5" customHeight="1" x14ac:dyDescent="0.2">
      <c r="A156" s="102"/>
      <c r="B156" s="103"/>
      <c r="C156" s="102"/>
      <c r="D156" s="103"/>
      <c r="E156" s="102"/>
      <c r="F156" s="116"/>
      <c r="G156" s="104"/>
      <c r="H156" s="105"/>
      <c r="I156" s="103"/>
    </row>
    <row r="157" spans="1:9" s="106" customFormat="1" ht="58.5" customHeight="1" x14ac:dyDescent="0.2">
      <c r="A157" s="101"/>
      <c r="B157" s="116" t="s">
        <v>916</v>
      </c>
      <c r="C157" s="102" t="s">
        <v>849</v>
      </c>
      <c r="D157" s="103" t="s">
        <v>848</v>
      </c>
      <c r="E157" s="103" t="s">
        <v>1655</v>
      </c>
      <c r="F157" s="103" t="s">
        <v>378</v>
      </c>
      <c r="G157" s="104"/>
      <c r="H157" s="105">
        <v>6000</v>
      </c>
      <c r="I157" s="103"/>
    </row>
    <row r="158" spans="1:9" s="106" customFormat="1" ht="13.5" customHeight="1" x14ac:dyDescent="0.2">
      <c r="A158" s="102"/>
      <c r="B158" s="103"/>
      <c r="C158" s="102"/>
      <c r="D158" s="103"/>
      <c r="E158" s="102"/>
      <c r="F158" s="116"/>
      <c r="G158" s="104"/>
      <c r="H158" s="105"/>
      <c r="I158" s="103"/>
    </row>
    <row r="159" spans="1:9" s="106" customFormat="1" ht="13.5" customHeight="1" x14ac:dyDescent="0.2">
      <c r="A159" s="102"/>
      <c r="B159" s="103"/>
      <c r="C159" s="102"/>
      <c r="D159" s="103"/>
      <c r="E159" s="102"/>
      <c r="F159" s="116"/>
      <c r="G159" s="104"/>
      <c r="H159" s="105"/>
      <c r="I159" s="103"/>
    </row>
    <row r="160" spans="1:9" s="106" customFormat="1" ht="13.5" customHeight="1" x14ac:dyDescent="0.2">
      <c r="A160" s="102"/>
      <c r="B160" s="103"/>
      <c r="C160" s="102"/>
      <c r="D160" s="103"/>
      <c r="E160" s="102"/>
      <c r="F160" s="116"/>
      <c r="G160" s="102"/>
      <c r="H160" s="115"/>
      <c r="I160" s="103"/>
    </row>
    <row r="161" spans="1:10" s="106" customFormat="1" ht="13.5" customHeight="1" x14ac:dyDescent="0.2">
      <c r="A161" s="102"/>
      <c r="B161" s="103"/>
      <c r="C161" s="102"/>
      <c r="D161" s="103"/>
      <c r="E161" s="102"/>
      <c r="F161" s="103"/>
      <c r="G161" s="112" t="s">
        <v>850</v>
      </c>
      <c r="H161" s="113">
        <f>SUM(H156:H160)</f>
        <v>6000</v>
      </c>
      <c r="I161" s="103"/>
    </row>
    <row r="162" spans="1:10" s="106" customFormat="1" ht="11.25" x14ac:dyDescent="0.2">
      <c r="A162" s="102"/>
      <c r="B162" s="103"/>
      <c r="C162" s="102"/>
      <c r="D162" s="103"/>
      <c r="E162" s="102"/>
      <c r="F162" s="103"/>
      <c r="G162" s="117" t="s">
        <v>93</v>
      </c>
      <c r="H162" s="113">
        <f>H11+H155+H161+H14</f>
        <v>627250.36999999988</v>
      </c>
      <c r="I162" s="103"/>
    </row>
    <row r="163" spans="1:10" s="106" customFormat="1" ht="11.25" x14ac:dyDescent="0.2">
      <c r="A163" s="121"/>
      <c r="B163" s="122"/>
      <c r="D163" s="122"/>
      <c r="F163" s="122"/>
      <c r="I163" s="123"/>
    </row>
    <row r="164" spans="1:10" s="120" customFormat="1" ht="11.25" x14ac:dyDescent="0.2">
      <c r="A164" s="124"/>
      <c r="B164" s="125" t="s">
        <v>0</v>
      </c>
      <c r="C164" s="124"/>
      <c r="D164" s="125"/>
      <c r="E164" s="124" t="s">
        <v>1</v>
      </c>
      <c r="F164" s="125"/>
      <c r="G164" s="124"/>
      <c r="H164" s="124" t="s">
        <v>2</v>
      </c>
      <c r="I164" s="125"/>
    </row>
    <row r="165" spans="1:10" s="120" customFormat="1" ht="11.25" x14ac:dyDescent="0.2">
      <c r="A165" s="124"/>
      <c r="B165" s="125"/>
      <c r="C165" s="124"/>
      <c r="D165" s="125"/>
      <c r="E165" s="124"/>
      <c r="F165" s="125"/>
      <c r="G165" s="124"/>
      <c r="H165" s="124"/>
      <c r="I165" s="125"/>
    </row>
    <row r="166" spans="1:10" s="120" customFormat="1" ht="11.25" x14ac:dyDescent="0.2">
      <c r="A166" s="124"/>
      <c r="B166" s="125"/>
      <c r="C166" s="124"/>
      <c r="D166" s="125"/>
      <c r="E166" s="124"/>
      <c r="F166" s="125"/>
      <c r="G166" s="124"/>
      <c r="H166" s="124"/>
      <c r="I166" s="125"/>
    </row>
    <row r="167" spans="1:10" s="120" customFormat="1" ht="11.25" x14ac:dyDescent="0.2">
      <c r="A167" s="124"/>
      <c r="B167" s="125"/>
      <c r="C167" s="124"/>
      <c r="D167" s="125"/>
      <c r="E167" s="124"/>
      <c r="F167" s="125"/>
      <c r="G167" s="124"/>
      <c r="H167" s="124"/>
      <c r="I167" s="125"/>
    </row>
    <row r="168" spans="1:10" s="120" customFormat="1" ht="11.25" x14ac:dyDescent="0.2">
      <c r="B168" s="126"/>
      <c r="D168" s="126"/>
      <c r="F168" s="126"/>
      <c r="I168" s="126"/>
    </row>
    <row r="169" spans="1:10" s="120" customFormat="1" ht="11.25" x14ac:dyDescent="0.2">
      <c r="B169" s="126"/>
      <c r="D169" s="126"/>
      <c r="F169" s="126"/>
      <c r="I169" s="126"/>
    </row>
    <row r="170" spans="1:10" s="120" customFormat="1" ht="11.25" x14ac:dyDescent="0.2">
      <c r="B170" s="124" t="s">
        <v>3</v>
      </c>
      <c r="C170" s="124"/>
      <c r="D170" s="125"/>
      <c r="E170" s="124" t="s">
        <v>4</v>
      </c>
      <c r="F170" s="125"/>
      <c r="G170" s="124"/>
      <c r="H170" s="124" t="s">
        <v>5</v>
      </c>
      <c r="I170" s="126"/>
    </row>
    <row r="171" spans="1:10" s="120" customFormat="1" ht="11.25" x14ac:dyDescent="0.2">
      <c r="B171" s="127" t="s">
        <v>144</v>
      </c>
      <c r="D171" s="126"/>
      <c r="E171" s="128" t="s">
        <v>145</v>
      </c>
      <c r="F171" s="126"/>
      <c r="H171" s="128" t="s">
        <v>146</v>
      </c>
      <c r="I171" s="126"/>
    </row>
    <row r="172" spans="1:10" s="120" customFormat="1" ht="11.25" x14ac:dyDescent="0.2">
      <c r="B172" s="127"/>
      <c r="D172" s="126"/>
      <c r="E172" s="128"/>
      <c r="F172" s="126"/>
      <c r="I172" s="126"/>
    </row>
    <row r="173" spans="1:10" s="106" customFormat="1" ht="11.25" x14ac:dyDescent="0.2">
      <c r="B173" s="122"/>
      <c r="D173" s="122"/>
      <c r="F173" s="122"/>
      <c r="I173" s="122"/>
    </row>
    <row r="174" spans="1:10" s="106" customFormat="1" x14ac:dyDescent="0.25">
      <c r="A174" s="81" t="s">
        <v>17</v>
      </c>
      <c r="B174" s="122"/>
      <c r="D174" s="122"/>
      <c r="F174" s="122"/>
      <c r="I174" s="122"/>
    </row>
    <row r="176" spans="1:10" ht="18" x14ac:dyDescent="0.25">
      <c r="A176" s="196"/>
      <c r="B176" s="196"/>
      <c r="C176" s="196"/>
      <c r="D176" s="196"/>
      <c r="E176" s="196"/>
      <c r="F176" s="196"/>
      <c r="G176" s="196"/>
      <c r="H176" s="196"/>
      <c r="I176" s="196"/>
      <c r="J176" s="78"/>
    </row>
    <row r="177" spans="1:10" ht="18" x14ac:dyDescent="0.25">
      <c r="C177" s="78"/>
    </row>
    <row r="179" spans="1:10" ht="18" x14ac:dyDescent="0.25">
      <c r="A179" s="78"/>
      <c r="B179" s="25"/>
      <c r="C179" s="5"/>
      <c r="D179" s="25"/>
      <c r="E179" s="5"/>
      <c r="G179" s="5"/>
      <c r="H179" s="5"/>
      <c r="I179" s="25"/>
      <c r="J179" s="5"/>
    </row>
    <row r="180" spans="1:10" x14ac:dyDescent="0.2">
      <c r="A180" s="79"/>
      <c r="B180" s="80"/>
      <c r="C180" s="79"/>
      <c r="D180" s="80"/>
      <c r="E180" s="79"/>
      <c r="G180" s="79"/>
      <c r="H180" s="79"/>
      <c r="I180" s="80"/>
      <c r="J180" s="79"/>
    </row>
    <row r="181" spans="1:10" ht="15.75" customHeight="1" x14ac:dyDescent="0.2">
      <c r="A181" s="13"/>
      <c r="B181" s="13"/>
      <c r="C181" s="13"/>
      <c r="D181" s="13"/>
      <c r="E181" s="13"/>
      <c r="G181" s="13"/>
      <c r="H181" s="13"/>
      <c r="I181" s="13"/>
      <c r="J181" s="13"/>
    </row>
    <row r="182" spans="1:10" ht="15.75" x14ac:dyDescent="0.25">
      <c r="A182" s="65"/>
      <c r="B182" s="80"/>
      <c r="C182" s="79"/>
      <c r="D182" s="80"/>
      <c r="E182" s="65"/>
      <c r="G182" s="79"/>
      <c r="H182" s="79"/>
      <c r="I182" s="80"/>
      <c r="J182" s="79"/>
    </row>
    <row r="183" spans="1:10" ht="15.75" customHeight="1" x14ac:dyDescent="0.2">
      <c r="A183" s="13"/>
      <c r="B183" s="13"/>
      <c r="C183" s="13"/>
      <c r="D183" s="13"/>
      <c r="E183" s="13"/>
      <c r="G183" s="13"/>
      <c r="H183" s="13"/>
      <c r="I183" s="13"/>
      <c r="J183" s="13"/>
    </row>
    <row r="184" spans="1:10" ht="15.75" x14ac:dyDescent="0.25">
      <c r="A184" s="5"/>
      <c r="B184" s="82"/>
      <c r="C184" s="81"/>
      <c r="D184" s="82"/>
      <c r="E184" s="5"/>
      <c r="G184" s="81"/>
      <c r="H184" s="81"/>
      <c r="I184" s="82"/>
      <c r="J184" s="81"/>
    </row>
    <row r="185" spans="1:10" ht="15.75" x14ac:dyDescent="0.25">
      <c r="A185" s="5"/>
      <c r="B185" s="25"/>
      <c r="C185" s="5"/>
      <c r="D185" s="25"/>
      <c r="E185" s="5"/>
      <c r="G185" s="5"/>
      <c r="H185" s="5"/>
      <c r="I185" s="25"/>
      <c r="J185" s="5"/>
    </row>
    <row r="186" spans="1:10" ht="15.75" x14ac:dyDescent="0.25">
      <c r="A186" s="5"/>
      <c r="B186" s="25"/>
      <c r="C186" s="5"/>
      <c r="D186" s="67"/>
      <c r="E186" s="5"/>
      <c r="G186" s="5"/>
      <c r="H186" s="5"/>
      <c r="I186" s="25"/>
      <c r="J186" s="5"/>
    </row>
    <row r="187" spans="1:10" ht="15.75" x14ac:dyDescent="0.25">
      <c r="A187" s="5"/>
      <c r="B187" s="25"/>
      <c r="C187" s="5"/>
      <c r="D187" s="67"/>
      <c r="E187" s="5"/>
      <c r="G187" s="5"/>
      <c r="H187" s="5"/>
      <c r="I187" s="25"/>
      <c r="J187" s="5"/>
    </row>
    <row r="188" spans="1:10" ht="15.75" x14ac:dyDescent="0.25">
      <c r="A188" s="5"/>
      <c r="B188" s="25"/>
      <c r="C188" s="5"/>
      <c r="D188" s="67"/>
      <c r="E188" s="5"/>
      <c r="G188" s="5"/>
      <c r="H188" s="5"/>
      <c r="I188" s="25"/>
      <c r="J188" s="5"/>
    </row>
    <row r="189" spans="1:10" ht="15.75" x14ac:dyDescent="0.25">
      <c r="A189" s="5"/>
      <c r="B189" s="25"/>
      <c r="C189" s="5"/>
      <c r="D189" s="25"/>
      <c r="E189" s="5"/>
      <c r="G189" s="5"/>
      <c r="H189" s="5"/>
      <c r="I189" s="25"/>
      <c r="J189" s="5"/>
    </row>
    <row r="190" spans="1:10" ht="15.75" x14ac:dyDescent="0.25">
      <c r="A190" s="5"/>
      <c r="B190" s="25"/>
      <c r="C190" s="5"/>
      <c r="D190" s="25"/>
      <c r="E190" s="5"/>
      <c r="G190" s="5"/>
      <c r="H190" s="5"/>
      <c r="I190" s="25"/>
      <c r="J190" s="5"/>
    </row>
    <row r="191" spans="1:10" ht="15.75" x14ac:dyDescent="0.25">
      <c r="A191" s="5"/>
      <c r="B191" s="25"/>
      <c r="C191" s="5"/>
      <c r="D191" s="25"/>
      <c r="E191" s="5"/>
      <c r="G191" s="5"/>
      <c r="H191" s="5"/>
      <c r="I191" s="25"/>
      <c r="J191" s="5"/>
    </row>
    <row r="192" spans="1:10" ht="15.75" x14ac:dyDescent="0.25">
      <c r="A192" s="5"/>
      <c r="B192" s="25"/>
      <c r="C192" s="5"/>
      <c r="D192" s="25"/>
      <c r="E192" s="5"/>
      <c r="G192" s="5"/>
      <c r="H192" s="5"/>
      <c r="I192" s="25"/>
      <c r="J192" s="5"/>
    </row>
    <row r="193" spans="1:10" ht="15.75" x14ac:dyDescent="0.25">
      <c r="A193" s="5"/>
      <c r="B193" s="25"/>
      <c r="C193" s="5"/>
      <c r="D193" s="25"/>
      <c r="E193" s="5"/>
      <c r="G193" s="5"/>
      <c r="H193" s="5"/>
      <c r="I193" s="25"/>
      <c r="J193" s="5"/>
    </row>
    <row r="194" spans="1:10" ht="15.75" x14ac:dyDescent="0.25">
      <c r="A194" s="5"/>
      <c r="B194" s="25"/>
      <c r="C194" s="5"/>
      <c r="D194" s="25"/>
      <c r="E194" s="5"/>
      <c r="G194" s="5"/>
      <c r="H194" s="5"/>
      <c r="I194" s="25"/>
      <c r="J194" s="5"/>
    </row>
    <row r="195" spans="1:10" ht="15.75" x14ac:dyDescent="0.25">
      <c r="A195" s="5"/>
      <c r="B195" s="25"/>
      <c r="C195" s="5"/>
      <c r="D195" s="25"/>
      <c r="E195" s="5"/>
      <c r="G195" s="5"/>
      <c r="H195" s="5"/>
      <c r="I195" s="25"/>
      <c r="J195" s="5"/>
    </row>
    <row r="196" spans="1:10" ht="15.75" x14ac:dyDescent="0.25">
      <c r="A196" s="5"/>
      <c r="B196" s="25"/>
      <c r="C196" s="5"/>
      <c r="D196" s="25"/>
      <c r="E196" s="5"/>
      <c r="G196" s="5"/>
      <c r="H196" s="5"/>
      <c r="I196" s="25"/>
      <c r="J196" s="5"/>
    </row>
    <row r="197" spans="1:10" ht="15.75" x14ac:dyDescent="0.25">
      <c r="A197" s="5"/>
      <c r="B197" s="25"/>
      <c r="C197" s="5"/>
      <c r="D197" s="25"/>
      <c r="E197" s="5"/>
      <c r="G197" s="5"/>
      <c r="H197" s="5"/>
      <c r="I197" s="25"/>
      <c r="J197" s="5"/>
    </row>
    <row r="198" spans="1:10" ht="15.75" x14ac:dyDescent="0.25">
      <c r="A198" s="5"/>
      <c r="B198" s="25"/>
      <c r="C198" s="5"/>
      <c r="D198" s="25"/>
      <c r="E198" s="5"/>
      <c r="G198" s="5"/>
      <c r="H198" s="5"/>
      <c r="I198" s="25"/>
      <c r="J198" s="5"/>
    </row>
    <row r="199" spans="1:10" ht="15.75" x14ac:dyDescent="0.25">
      <c r="A199" s="5"/>
      <c r="B199" s="25"/>
      <c r="C199" s="5"/>
      <c r="D199" s="25"/>
      <c r="E199" s="5"/>
      <c r="G199" s="5"/>
      <c r="H199" s="5"/>
      <c r="I199" s="25"/>
      <c r="J199" s="5"/>
    </row>
    <row r="200" spans="1:10" ht="15.75" x14ac:dyDescent="0.25">
      <c r="A200" s="5"/>
      <c r="B200" s="25"/>
      <c r="C200" s="5"/>
      <c r="D200" s="25"/>
      <c r="E200" s="5"/>
      <c r="G200" s="5"/>
      <c r="H200" s="5"/>
      <c r="I200" s="25"/>
      <c r="J200" s="5"/>
    </row>
    <row r="201" spans="1:10" s="76" customFormat="1" ht="15.75" x14ac:dyDescent="0.25">
      <c r="A201" s="5"/>
      <c r="C201" s="9"/>
      <c r="E201" s="15"/>
      <c r="G201" s="9"/>
      <c r="H201" s="9"/>
      <c r="J201" s="9"/>
    </row>
  </sheetData>
  <mergeCells count="4">
    <mergeCell ref="A2:I2"/>
    <mergeCell ref="A4:I4"/>
    <mergeCell ref="A5:I5"/>
    <mergeCell ref="A176:I176"/>
  </mergeCells>
  <pageMargins left="0.70866141732283472" right="0.70866141732283472" top="0.35433070866141736" bottom="0.74803149606299213" header="0.31496062992125984" footer="0.31496062992125984"/>
  <pageSetup scale="54" fitToHeight="2" orientation="portrait" r:id="rId1"/>
  <rowBreaks count="1" manualBreakCount="1">
    <brk id="174"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J370"/>
  <sheetViews>
    <sheetView view="pageBreakPreview" topLeftCell="A205" zoomScale="85" zoomScaleNormal="100" zoomScaleSheetLayoutView="85" workbookViewId="0">
      <selection activeCell="E25" sqref="E25:E26"/>
    </sheetView>
  </sheetViews>
  <sheetFormatPr baseColWidth="10" defaultRowHeight="12.75" x14ac:dyDescent="0.2"/>
  <cols>
    <col min="1" max="1" width="9.7109375" style="9" customWidth="1"/>
    <col min="2" max="2" width="18.7109375" style="76" customWidth="1"/>
    <col min="3" max="3" width="16.5703125" style="9" customWidth="1"/>
    <col min="4" max="4" width="23.28515625" style="76" customWidth="1"/>
    <col min="5" max="5" width="23.7109375" style="9" customWidth="1"/>
    <col min="6" max="6" width="26.28515625" style="76" customWidth="1"/>
    <col min="7" max="7" width="19" style="9" customWidth="1"/>
    <col min="8" max="8" width="12.42578125" style="9" customWidth="1"/>
    <col min="9" max="9" width="17.5703125" style="76" customWidth="1"/>
    <col min="10" max="16384" width="11.42578125" style="9"/>
  </cols>
  <sheetData>
    <row r="1" spans="1:10" s="4" customFormat="1" x14ac:dyDescent="0.2">
      <c r="B1" s="90"/>
      <c r="D1" s="90"/>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29"/>
      <c r="C3" s="6"/>
      <c r="D3" s="29"/>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2143</v>
      </c>
      <c r="B5" s="195"/>
      <c r="C5" s="195"/>
      <c r="D5" s="195"/>
      <c r="E5" s="195"/>
      <c r="F5" s="195"/>
      <c r="G5" s="195"/>
      <c r="H5" s="195"/>
      <c r="I5" s="195"/>
      <c r="J5" s="3"/>
    </row>
    <row r="6" spans="1:10" s="4" customFormat="1" ht="15.75" customHeight="1" x14ac:dyDescent="0.25">
      <c r="A6" s="7"/>
      <c r="B6" s="26"/>
      <c r="C6" s="3"/>
      <c r="D6" s="26"/>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06" customFormat="1" ht="46.5" customHeight="1" x14ac:dyDescent="0.2">
      <c r="A8" s="101" t="s">
        <v>1742</v>
      </c>
      <c r="B8" s="103" t="s">
        <v>1743</v>
      </c>
      <c r="C8" s="102" t="s">
        <v>37</v>
      </c>
      <c r="D8" s="103" t="s">
        <v>21</v>
      </c>
      <c r="E8" s="102" t="s">
        <v>1484</v>
      </c>
      <c r="F8" s="103" t="s">
        <v>1944</v>
      </c>
      <c r="G8" s="101" t="s">
        <v>1945</v>
      </c>
      <c r="H8" s="115">
        <v>2100</v>
      </c>
      <c r="I8" s="103"/>
      <c r="J8" s="130"/>
    </row>
    <row r="9" spans="1:10" s="106" customFormat="1" ht="46.5" customHeight="1" x14ac:dyDescent="0.2">
      <c r="A9" s="101" t="s">
        <v>1742</v>
      </c>
      <c r="B9" s="103" t="s">
        <v>1743</v>
      </c>
      <c r="C9" s="102" t="s">
        <v>37</v>
      </c>
      <c r="D9" s="103" t="s">
        <v>21</v>
      </c>
      <c r="E9" s="102" t="s">
        <v>1946</v>
      </c>
      <c r="F9" s="103" t="s">
        <v>1947</v>
      </c>
      <c r="G9" s="101" t="s">
        <v>1948</v>
      </c>
      <c r="H9" s="115">
        <v>2200</v>
      </c>
      <c r="I9" s="103"/>
      <c r="J9" s="130"/>
    </row>
    <row r="10" spans="1:10" s="106" customFormat="1" ht="46.5" customHeight="1" x14ac:dyDescent="0.2">
      <c r="A10" s="101" t="s">
        <v>1742</v>
      </c>
      <c r="B10" s="103" t="s">
        <v>1743</v>
      </c>
      <c r="C10" s="102" t="s">
        <v>37</v>
      </c>
      <c r="D10" s="103" t="s">
        <v>21</v>
      </c>
      <c r="E10" s="102" t="s">
        <v>1949</v>
      </c>
      <c r="F10" s="103" t="s">
        <v>1950</v>
      </c>
      <c r="G10" s="101" t="s">
        <v>1951</v>
      </c>
      <c r="H10" s="115">
        <f>327.59*1.16</f>
        <v>380.00439999999992</v>
      </c>
      <c r="I10" s="103"/>
      <c r="J10" s="130"/>
    </row>
    <row r="11" spans="1:10" s="106" customFormat="1" ht="46.5" customHeight="1" x14ac:dyDescent="0.2">
      <c r="A11" s="101" t="s">
        <v>1742</v>
      </c>
      <c r="B11" s="103" t="s">
        <v>1743</v>
      </c>
      <c r="C11" s="102" t="s">
        <v>37</v>
      </c>
      <c r="D11" s="103" t="s">
        <v>21</v>
      </c>
      <c r="E11" s="102" t="s">
        <v>735</v>
      </c>
      <c r="F11" s="103" t="s">
        <v>1952</v>
      </c>
      <c r="G11" s="101" t="s">
        <v>700</v>
      </c>
      <c r="H11" s="115">
        <f>2000*1.16</f>
        <v>2320</v>
      </c>
      <c r="I11" s="103"/>
      <c r="J11" s="130"/>
    </row>
    <row r="12" spans="1:10" s="106" customFormat="1" ht="46.5" customHeight="1" x14ac:dyDescent="0.2">
      <c r="A12" s="101" t="s">
        <v>1742</v>
      </c>
      <c r="B12" s="103" t="s">
        <v>1743</v>
      </c>
      <c r="C12" s="102" t="s">
        <v>37</v>
      </c>
      <c r="D12" s="103" t="s">
        <v>21</v>
      </c>
      <c r="E12" s="102" t="s">
        <v>1953</v>
      </c>
      <c r="F12" s="103" t="s">
        <v>1954</v>
      </c>
      <c r="G12" s="101"/>
      <c r="H12" s="115">
        <v>1092</v>
      </c>
      <c r="I12" s="103"/>
      <c r="J12" s="130"/>
    </row>
    <row r="13" spans="1:10" s="106" customFormat="1" ht="46.5" customHeight="1" x14ac:dyDescent="0.2">
      <c r="A13" s="101" t="s">
        <v>1741</v>
      </c>
      <c r="B13" s="103" t="s">
        <v>1964</v>
      </c>
      <c r="C13" s="102" t="s">
        <v>37</v>
      </c>
      <c r="D13" s="103" t="s">
        <v>21</v>
      </c>
      <c r="E13" s="102" t="s">
        <v>1938</v>
      </c>
      <c r="F13" s="102" t="s">
        <v>1935</v>
      </c>
      <c r="G13" s="103" t="s">
        <v>1936</v>
      </c>
      <c r="H13" s="115">
        <v>5100</v>
      </c>
      <c r="I13" s="103"/>
    </row>
    <row r="14" spans="1:10" s="106" customFormat="1" ht="48" customHeight="1" x14ac:dyDescent="0.2">
      <c r="A14" s="101" t="s">
        <v>1734</v>
      </c>
      <c r="B14" s="103" t="s">
        <v>169</v>
      </c>
      <c r="C14" s="102" t="s">
        <v>834</v>
      </c>
      <c r="D14" s="102" t="s">
        <v>831</v>
      </c>
      <c r="E14" s="103" t="s">
        <v>1654</v>
      </c>
      <c r="F14" s="103" t="s">
        <v>187</v>
      </c>
      <c r="G14" s="104" t="s">
        <v>188</v>
      </c>
      <c r="H14" s="105">
        <v>2500</v>
      </c>
      <c r="I14" s="103" t="s">
        <v>22</v>
      </c>
    </row>
    <row r="15" spans="1:10" s="106" customFormat="1" ht="66.75" customHeight="1" x14ac:dyDescent="0.2">
      <c r="A15" s="101" t="s">
        <v>1729</v>
      </c>
      <c r="B15" s="103" t="s">
        <v>169</v>
      </c>
      <c r="C15" s="102" t="s">
        <v>834</v>
      </c>
      <c r="D15" s="102" t="s">
        <v>831</v>
      </c>
      <c r="E15" s="103" t="s">
        <v>1700</v>
      </c>
      <c r="F15" s="103" t="s">
        <v>266</v>
      </c>
      <c r="G15" s="104" t="s">
        <v>267</v>
      </c>
      <c r="H15" s="105">
        <v>2100</v>
      </c>
      <c r="I15" s="103" t="s">
        <v>22</v>
      </c>
    </row>
    <row r="16" spans="1:10" s="106" customFormat="1" ht="69.75" customHeight="1" x14ac:dyDescent="0.2">
      <c r="A16" s="101" t="s">
        <v>1729</v>
      </c>
      <c r="B16" s="103" t="s">
        <v>169</v>
      </c>
      <c r="C16" s="102" t="s">
        <v>834</v>
      </c>
      <c r="D16" s="102" t="s">
        <v>831</v>
      </c>
      <c r="E16" s="103" t="s">
        <v>1701</v>
      </c>
      <c r="F16" s="103" t="s">
        <v>832</v>
      </c>
      <c r="G16" s="104" t="s">
        <v>833</v>
      </c>
      <c r="H16" s="105">
        <v>2100</v>
      </c>
      <c r="I16" s="103" t="s">
        <v>22</v>
      </c>
    </row>
    <row r="17" spans="1:9" s="106" customFormat="1" ht="73.5" customHeight="1" x14ac:dyDescent="0.2">
      <c r="A17" s="101" t="s">
        <v>1729</v>
      </c>
      <c r="B17" s="103" t="s">
        <v>169</v>
      </c>
      <c r="C17" s="102" t="s">
        <v>834</v>
      </c>
      <c r="D17" s="102" t="s">
        <v>831</v>
      </c>
      <c r="E17" s="103" t="s">
        <v>1701</v>
      </c>
      <c r="F17" s="103" t="s">
        <v>832</v>
      </c>
      <c r="G17" s="104" t="s">
        <v>833</v>
      </c>
      <c r="H17" s="105">
        <v>2100</v>
      </c>
      <c r="I17" s="103" t="s">
        <v>22</v>
      </c>
    </row>
    <row r="18" spans="1:9" s="106" customFormat="1" ht="48" customHeight="1" x14ac:dyDescent="0.2">
      <c r="A18" s="101" t="s">
        <v>1729</v>
      </c>
      <c r="B18" s="103" t="s">
        <v>169</v>
      </c>
      <c r="C18" s="102" t="s">
        <v>834</v>
      </c>
      <c r="D18" s="102" t="s">
        <v>831</v>
      </c>
      <c r="E18" s="103" t="s">
        <v>1702</v>
      </c>
      <c r="F18" s="103" t="s">
        <v>230</v>
      </c>
      <c r="G18" s="104" t="s">
        <v>231</v>
      </c>
      <c r="H18" s="105">
        <v>1500</v>
      </c>
      <c r="I18" s="103" t="s">
        <v>22</v>
      </c>
    </row>
    <row r="19" spans="1:9" s="106" customFormat="1" ht="48" customHeight="1" x14ac:dyDescent="0.2">
      <c r="A19" s="101" t="s">
        <v>1729</v>
      </c>
      <c r="B19" s="103" t="s">
        <v>169</v>
      </c>
      <c r="C19" s="102" t="s">
        <v>834</v>
      </c>
      <c r="D19" s="102" t="s">
        <v>831</v>
      </c>
      <c r="E19" s="103" t="s">
        <v>1703</v>
      </c>
      <c r="F19" s="103" t="s">
        <v>198</v>
      </c>
      <c r="G19" s="104" t="s">
        <v>199</v>
      </c>
      <c r="H19" s="105">
        <v>1800</v>
      </c>
      <c r="I19" s="103" t="s">
        <v>22</v>
      </c>
    </row>
    <row r="20" spans="1:9" s="106" customFormat="1" ht="48" customHeight="1" x14ac:dyDescent="0.2">
      <c r="A20" s="101" t="s">
        <v>1729</v>
      </c>
      <c r="B20" s="103" t="s">
        <v>169</v>
      </c>
      <c r="C20" s="102" t="s">
        <v>834</v>
      </c>
      <c r="D20" s="102" t="s">
        <v>831</v>
      </c>
      <c r="E20" s="103" t="s">
        <v>1704</v>
      </c>
      <c r="F20" s="103" t="s">
        <v>246</v>
      </c>
      <c r="G20" s="104" t="s">
        <v>247</v>
      </c>
      <c r="H20" s="105">
        <v>1500</v>
      </c>
      <c r="I20" s="103" t="s">
        <v>22</v>
      </c>
    </row>
    <row r="21" spans="1:9" s="106" customFormat="1" ht="48" customHeight="1" x14ac:dyDescent="0.2">
      <c r="A21" s="101" t="s">
        <v>1729</v>
      </c>
      <c r="B21" s="103" t="s">
        <v>169</v>
      </c>
      <c r="C21" s="102" t="s">
        <v>834</v>
      </c>
      <c r="D21" s="102" t="s">
        <v>831</v>
      </c>
      <c r="E21" s="103" t="s">
        <v>1705</v>
      </c>
      <c r="F21" s="103" t="s">
        <v>246</v>
      </c>
      <c r="G21" s="104" t="s">
        <v>247</v>
      </c>
      <c r="H21" s="105">
        <v>800</v>
      </c>
      <c r="I21" s="103" t="s">
        <v>22</v>
      </c>
    </row>
    <row r="22" spans="1:9" s="106" customFormat="1" ht="48" customHeight="1" x14ac:dyDescent="0.2">
      <c r="A22" s="101" t="s">
        <v>1729</v>
      </c>
      <c r="B22" s="103" t="s">
        <v>169</v>
      </c>
      <c r="C22" s="102" t="s">
        <v>834</v>
      </c>
      <c r="D22" s="102" t="s">
        <v>831</v>
      </c>
      <c r="E22" s="103" t="s">
        <v>1706</v>
      </c>
      <c r="F22" s="103" t="s">
        <v>213</v>
      </c>
      <c r="G22" s="104" t="s">
        <v>392</v>
      </c>
      <c r="H22" s="105">
        <v>1700</v>
      </c>
      <c r="I22" s="103" t="s">
        <v>22</v>
      </c>
    </row>
    <row r="23" spans="1:9" s="106" customFormat="1" ht="48" customHeight="1" x14ac:dyDescent="0.2">
      <c r="A23" s="101" t="s">
        <v>1729</v>
      </c>
      <c r="B23" s="103" t="s">
        <v>169</v>
      </c>
      <c r="C23" s="102" t="s">
        <v>834</v>
      </c>
      <c r="D23" s="102" t="s">
        <v>831</v>
      </c>
      <c r="E23" s="103" t="s">
        <v>1707</v>
      </c>
      <c r="F23" s="103" t="s">
        <v>187</v>
      </c>
      <c r="G23" s="104" t="s">
        <v>188</v>
      </c>
      <c r="H23" s="105">
        <v>938</v>
      </c>
      <c r="I23" s="103" t="s">
        <v>22</v>
      </c>
    </row>
    <row r="24" spans="1:9" s="106" customFormat="1" ht="48" customHeight="1" x14ac:dyDescent="0.2">
      <c r="A24" s="101" t="s">
        <v>1729</v>
      </c>
      <c r="B24" s="103" t="s">
        <v>169</v>
      </c>
      <c r="C24" s="102" t="s">
        <v>834</v>
      </c>
      <c r="D24" s="102" t="s">
        <v>831</v>
      </c>
      <c r="E24" s="107" t="s">
        <v>1708</v>
      </c>
      <c r="F24" s="103" t="s">
        <v>187</v>
      </c>
      <c r="G24" s="104" t="s">
        <v>188</v>
      </c>
      <c r="H24" s="105">
        <v>2700</v>
      </c>
      <c r="I24" s="103" t="s">
        <v>22</v>
      </c>
    </row>
    <row r="25" spans="1:9" s="106" customFormat="1" ht="48" customHeight="1" x14ac:dyDescent="0.2">
      <c r="A25" s="101" t="s">
        <v>1729</v>
      </c>
      <c r="B25" s="103" t="s">
        <v>169</v>
      </c>
      <c r="C25" s="102" t="s">
        <v>834</v>
      </c>
      <c r="D25" s="102" t="s">
        <v>831</v>
      </c>
      <c r="E25" s="107" t="s">
        <v>1707</v>
      </c>
      <c r="F25" s="103" t="s">
        <v>187</v>
      </c>
      <c r="G25" s="104" t="s">
        <v>188</v>
      </c>
      <c r="H25" s="105">
        <v>1667</v>
      </c>
      <c r="I25" s="103" t="s">
        <v>22</v>
      </c>
    </row>
    <row r="26" spans="1:9" s="106" customFormat="1" ht="67.5" customHeight="1" x14ac:dyDescent="0.2">
      <c r="A26" s="101" t="s">
        <v>1729</v>
      </c>
      <c r="B26" s="103" t="s">
        <v>169</v>
      </c>
      <c r="C26" s="102" t="s">
        <v>834</v>
      </c>
      <c r="D26" s="102" t="s">
        <v>831</v>
      </c>
      <c r="E26" s="103" t="s">
        <v>1709</v>
      </c>
      <c r="F26" s="103" t="s">
        <v>189</v>
      </c>
      <c r="G26" s="104" t="s">
        <v>190</v>
      </c>
      <c r="H26" s="105">
        <v>2100</v>
      </c>
      <c r="I26" s="103" t="s">
        <v>22</v>
      </c>
    </row>
    <row r="27" spans="1:9" s="106" customFormat="1" ht="73.5" customHeight="1" x14ac:dyDescent="0.2">
      <c r="A27" s="101" t="s">
        <v>1729</v>
      </c>
      <c r="B27" s="103" t="s">
        <v>169</v>
      </c>
      <c r="C27" s="102" t="s">
        <v>834</v>
      </c>
      <c r="D27" s="102" t="s">
        <v>831</v>
      </c>
      <c r="E27" s="103" t="s">
        <v>1710</v>
      </c>
      <c r="F27" s="103" t="s">
        <v>251</v>
      </c>
      <c r="G27" s="104" t="s">
        <v>252</v>
      </c>
      <c r="H27" s="105">
        <v>2100</v>
      </c>
      <c r="I27" s="103" t="s">
        <v>22</v>
      </c>
    </row>
    <row r="28" spans="1:9" s="106" customFormat="1" ht="48" customHeight="1" x14ac:dyDescent="0.2">
      <c r="A28" s="101" t="s">
        <v>1729</v>
      </c>
      <c r="B28" s="103" t="s">
        <v>169</v>
      </c>
      <c r="C28" s="102" t="s">
        <v>834</v>
      </c>
      <c r="D28" s="102" t="s">
        <v>831</v>
      </c>
      <c r="E28" s="103" t="s">
        <v>1711</v>
      </c>
      <c r="F28" s="103" t="s">
        <v>254</v>
      </c>
      <c r="G28" s="104" t="s">
        <v>226</v>
      </c>
      <c r="H28" s="105">
        <v>2100</v>
      </c>
      <c r="I28" s="103" t="s">
        <v>22</v>
      </c>
    </row>
    <row r="29" spans="1:9" s="106" customFormat="1" ht="68.25" customHeight="1" x14ac:dyDescent="0.2">
      <c r="A29" s="101" t="s">
        <v>1729</v>
      </c>
      <c r="B29" s="103" t="s">
        <v>169</v>
      </c>
      <c r="C29" s="102" t="s">
        <v>834</v>
      </c>
      <c r="D29" s="102" t="s">
        <v>831</v>
      </c>
      <c r="E29" s="103" t="s">
        <v>1712</v>
      </c>
      <c r="F29" s="103" t="s">
        <v>403</v>
      </c>
      <c r="G29" s="104" t="s">
        <v>261</v>
      </c>
      <c r="H29" s="110">
        <v>700</v>
      </c>
      <c r="I29" s="103" t="s">
        <v>22</v>
      </c>
    </row>
    <row r="30" spans="1:9" s="106" customFormat="1" ht="48" customHeight="1" x14ac:dyDescent="0.2">
      <c r="A30" s="101" t="s">
        <v>1729</v>
      </c>
      <c r="B30" s="103" t="s">
        <v>169</v>
      </c>
      <c r="C30" s="102" t="s">
        <v>834</v>
      </c>
      <c r="D30" s="102" t="s">
        <v>831</v>
      </c>
      <c r="E30" s="103" t="s">
        <v>1713</v>
      </c>
      <c r="F30" s="103" t="s">
        <v>254</v>
      </c>
      <c r="G30" s="104" t="s">
        <v>259</v>
      </c>
      <c r="H30" s="110">
        <v>525</v>
      </c>
      <c r="I30" s="103" t="s">
        <v>22</v>
      </c>
    </row>
    <row r="31" spans="1:9" s="106" customFormat="1" ht="63" customHeight="1" x14ac:dyDescent="0.2">
      <c r="A31" s="101" t="s">
        <v>1729</v>
      </c>
      <c r="B31" s="103" t="s">
        <v>169</v>
      </c>
      <c r="C31" s="102" t="s">
        <v>834</v>
      </c>
      <c r="D31" s="102" t="s">
        <v>831</v>
      </c>
      <c r="E31" s="103" t="s">
        <v>1714</v>
      </c>
      <c r="F31" s="103" t="s">
        <v>854</v>
      </c>
      <c r="G31" s="104"/>
      <c r="H31" s="105">
        <v>1600</v>
      </c>
      <c r="I31" s="103" t="s">
        <v>22</v>
      </c>
    </row>
    <row r="32" spans="1:9" s="106" customFormat="1" ht="48" customHeight="1" x14ac:dyDescent="0.2">
      <c r="A32" s="101" t="s">
        <v>1729</v>
      </c>
      <c r="B32" s="103" t="s">
        <v>169</v>
      </c>
      <c r="C32" s="102" t="s">
        <v>834</v>
      </c>
      <c r="D32" s="102" t="s">
        <v>831</v>
      </c>
      <c r="E32" s="103" t="s">
        <v>1715</v>
      </c>
      <c r="F32" s="103" t="s">
        <v>254</v>
      </c>
      <c r="G32" s="104" t="s">
        <v>255</v>
      </c>
      <c r="H32" s="105">
        <v>2100</v>
      </c>
      <c r="I32" s="103" t="s">
        <v>22</v>
      </c>
    </row>
    <row r="33" spans="1:10" s="106" customFormat="1" ht="58.5" customHeight="1" x14ac:dyDescent="0.2">
      <c r="A33" s="101" t="s">
        <v>1729</v>
      </c>
      <c r="B33" s="103" t="s">
        <v>169</v>
      </c>
      <c r="C33" s="102" t="s">
        <v>834</v>
      </c>
      <c r="D33" s="102" t="s">
        <v>831</v>
      </c>
      <c r="E33" s="103" t="s">
        <v>1914</v>
      </c>
      <c r="F33" s="103" t="s">
        <v>409</v>
      </c>
      <c r="G33" s="104" t="s">
        <v>402</v>
      </c>
      <c r="H33" s="105">
        <v>2100</v>
      </c>
      <c r="I33" s="103" t="s">
        <v>22</v>
      </c>
    </row>
    <row r="34" spans="1:10" s="106" customFormat="1" ht="63.75" customHeight="1" x14ac:dyDescent="0.2">
      <c r="A34" s="101" t="s">
        <v>1729</v>
      </c>
      <c r="B34" s="103" t="s">
        <v>169</v>
      </c>
      <c r="C34" s="102" t="s">
        <v>834</v>
      </c>
      <c r="D34" s="102" t="s">
        <v>831</v>
      </c>
      <c r="E34" s="103" t="s">
        <v>1716</v>
      </c>
      <c r="F34" s="103" t="s">
        <v>219</v>
      </c>
      <c r="G34" s="104" t="s">
        <v>220</v>
      </c>
      <c r="H34" s="105">
        <v>1838</v>
      </c>
      <c r="I34" s="103" t="s">
        <v>22</v>
      </c>
    </row>
    <row r="35" spans="1:10" s="106" customFormat="1" ht="58.5" customHeight="1" x14ac:dyDescent="0.2">
      <c r="A35" s="101" t="s">
        <v>1729</v>
      </c>
      <c r="B35" s="103" t="s">
        <v>169</v>
      </c>
      <c r="C35" s="102" t="s">
        <v>834</v>
      </c>
      <c r="D35" s="102" t="s">
        <v>831</v>
      </c>
      <c r="E35" s="103" t="s">
        <v>1716</v>
      </c>
      <c r="F35" s="103" t="s">
        <v>219</v>
      </c>
      <c r="G35" s="104" t="s">
        <v>220</v>
      </c>
      <c r="H35" s="105">
        <v>875</v>
      </c>
      <c r="I35" s="103" t="s">
        <v>22</v>
      </c>
    </row>
    <row r="36" spans="1:10" s="106" customFormat="1" ht="48" customHeight="1" x14ac:dyDescent="0.2">
      <c r="A36" s="101" t="s">
        <v>1729</v>
      </c>
      <c r="B36" s="103" t="s">
        <v>169</v>
      </c>
      <c r="C36" s="102" t="s">
        <v>834</v>
      </c>
      <c r="D36" s="102" t="s">
        <v>831</v>
      </c>
      <c r="E36" s="103" t="s">
        <v>1717</v>
      </c>
      <c r="F36" s="103" t="s">
        <v>201</v>
      </c>
      <c r="G36" s="104" t="s">
        <v>202</v>
      </c>
      <c r="H36" s="105">
        <v>2200</v>
      </c>
      <c r="I36" s="103" t="s">
        <v>22</v>
      </c>
    </row>
    <row r="37" spans="1:10" s="106" customFormat="1" ht="58.5" customHeight="1" x14ac:dyDescent="0.2">
      <c r="A37" s="101" t="s">
        <v>1729</v>
      </c>
      <c r="B37" s="103" t="s">
        <v>169</v>
      </c>
      <c r="C37" s="102" t="s">
        <v>834</v>
      </c>
      <c r="D37" s="102" t="s">
        <v>831</v>
      </c>
      <c r="E37" s="103" t="s">
        <v>1718</v>
      </c>
      <c r="F37" s="103" t="s">
        <v>225</v>
      </c>
      <c r="G37" s="104" t="s">
        <v>226</v>
      </c>
      <c r="H37" s="105">
        <v>2100</v>
      </c>
      <c r="I37" s="103" t="s">
        <v>22</v>
      </c>
    </row>
    <row r="38" spans="1:10" s="106" customFormat="1" ht="48" customHeight="1" x14ac:dyDescent="0.2">
      <c r="A38" s="101" t="s">
        <v>1729</v>
      </c>
      <c r="B38" s="103" t="s">
        <v>169</v>
      </c>
      <c r="C38" s="102" t="s">
        <v>834</v>
      </c>
      <c r="D38" s="102" t="s">
        <v>831</v>
      </c>
      <c r="E38" s="103" t="s">
        <v>1719</v>
      </c>
      <c r="F38" s="103" t="s">
        <v>192</v>
      </c>
      <c r="G38" s="108" t="s">
        <v>193</v>
      </c>
      <c r="H38" s="105">
        <v>2200</v>
      </c>
      <c r="I38" s="103" t="s">
        <v>22</v>
      </c>
    </row>
    <row r="39" spans="1:10" s="106" customFormat="1" ht="72.75" customHeight="1" x14ac:dyDescent="0.2">
      <c r="A39" s="101" t="s">
        <v>1729</v>
      </c>
      <c r="B39" s="103" t="s">
        <v>169</v>
      </c>
      <c r="C39" s="102" t="s">
        <v>834</v>
      </c>
      <c r="D39" s="102" t="s">
        <v>831</v>
      </c>
      <c r="E39" s="103" t="s">
        <v>1720</v>
      </c>
      <c r="F39" s="103" t="s">
        <v>184</v>
      </c>
      <c r="G39" s="104"/>
      <c r="H39" s="105">
        <v>2400</v>
      </c>
      <c r="I39" s="103" t="s">
        <v>22</v>
      </c>
    </row>
    <row r="40" spans="1:10" s="106" customFormat="1" ht="28.5" customHeight="1" x14ac:dyDescent="0.2">
      <c r="A40" s="101" t="s">
        <v>1758</v>
      </c>
      <c r="B40" s="103" t="s">
        <v>1759</v>
      </c>
      <c r="C40" s="102" t="s">
        <v>834</v>
      </c>
      <c r="D40" s="102" t="s">
        <v>831</v>
      </c>
      <c r="E40" s="103" t="s">
        <v>1760</v>
      </c>
      <c r="F40" s="103" t="s">
        <v>1852</v>
      </c>
      <c r="G40" s="104" t="s">
        <v>1853</v>
      </c>
      <c r="H40" s="105">
        <f>156*10</f>
        <v>1560</v>
      </c>
      <c r="I40" s="103"/>
      <c r="J40" s="130"/>
    </row>
    <row r="41" spans="1:10" s="106" customFormat="1" ht="28.5" customHeight="1" x14ac:dyDescent="0.2">
      <c r="A41" s="101" t="s">
        <v>1758</v>
      </c>
      <c r="B41" s="103" t="s">
        <v>1759</v>
      </c>
      <c r="C41" s="102" t="s">
        <v>834</v>
      </c>
      <c r="D41" s="102" t="s">
        <v>831</v>
      </c>
      <c r="E41" s="103" t="s">
        <v>1760</v>
      </c>
      <c r="F41" s="103" t="s">
        <v>1854</v>
      </c>
      <c r="G41" s="104" t="s">
        <v>1855</v>
      </c>
      <c r="H41" s="105">
        <f>156*6</f>
        <v>936</v>
      </c>
      <c r="I41" s="103"/>
      <c r="J41" s="130"/>
    </row>
    <row r="42" spans="1:10" s="106" customFormat="1" ht="28.5" customHeight="1" x14ac:dyDescent="0.2">
      <c r="A42" s="101" t="s">
        <v>1758</v>
      </c>
      <c r="B42" s="103" t="s">
        <v>1759</v>
      </c>
      <c r="C42" s="102" t="s">
        <v>834</v>
      </c>
      <c r="D42" s="102" t="s">
        <v>831</v>
      </c>
      <c r="E42" s="103" t="s">
        <v>1760</v>
      </c>
      <c r="F42" s="103" t="s">
        <v>1856</v>
      </c>
      <c r="G42" s="104" t="s">
        <v>1857</v>
      </c>
      <c r="H42" s="105">
        <f>156*10</f>
        <v>1560</v>
      </c>
      <c r="I42" s="103"/>
      <c r="J42" s="130"/>
    </row>
    <row r="43" spans="1:10" s="106" customFormat="1" ht="28.5" customHeight="1" x14ac:dyDescent="0.2">
      <c r="A43" s="101" t="s">
        <v>1758</v>
      </c>
      <c r="B43" s="103" t="s">
        <v>1759</v>
      </c>
      <c r="C43" s="102" t="s">
        <v>834</v>
      </c>
      <c r="D43" s="102" t="s">
        <v>831</v>
      </c>
      <c r="E43" s="103" t="s">
        <v>1760</v>
      </c>
      <c r="F43" s="103" t="s">
        <v>1858</v>
      </c>
      <c r="G43" s="104" t="s">
        <v>1859</v>
      </c>
      <c r="H43" s="105">
        <f t="shared" ref="H43:H48" si="0">156*8</f>
        <v>1248</v>
      </c>
      <c r="I43" s="103"/>
      <c r="J43" s="130"/>
    </row>
    <row r="44" spans="1:10" s="106" customFormat="1" ht="28.5" customHeight="1" x14ac:dyDescent="0.2">
      <c r="A44" s="101" t="s">
        <v>1758</v>
      </c>
      <c r="B44" s="103" t="s">
        <v>1759</v>
      </c>
      <c r="C44" s="102" t="s">
        <v>834</v>
      </c>
      <c r="D44" s="102" t="s">
        <v>831</v>
      </c>
      <c r="E44" s="103" t="s">
        <v>1760</v>
      </c>
      <c r="F44" s="103" t="s">
        <v>1860</v>
      </c>
      <c r="G44" s="104" t="s">
        <v>1861</v>
      </c>
      <c r="H44" s="105">
        <f t="shared" si="0"/>
        <v>1248</v>
      </c>
      <c r="I44" s="103"/>
      <c r="J44" s="130"/>
    </row>
    <row r="45" spans="1:10" s="106" customFormat="1" ht="28.5" customHeight="1" x14ac:dyDescent="0.2">
      <c r="A45" s="101" t="s">
        <v>1758</v>
      </c>
      <c r="B45" s="103" t="s">
        <v>1759</v>
      </c>
      <c r="C45" s="102" t="s">
        <v>834</v>
      </c>
      <c r="D45" s="102" t="s">
        <v>831</v>
      </c>
      <c r="E45" s="103" t="s">
        <v>1760</v>
      </c>
      <c r="F45" s="103" t="s">
        <v>1862</v>
      </c>
      <c r="G45" s="104" t="s">
        <v>1863</v>
      </c>
      <c r="H45" s="105">
        <f t="shared" si="0"/>
        <v>1248</v>
      </c>
      <c r="I45" s="103"/>
      <c r="J45" s="130"/>
    </row>
    <row r="46" spans="1:10" s="106" customFormat="1" ht="28.5" customHeight="1" x14ac:dyDescent="0.2">
      <c r="A46" s="101" t="s">
        <v>1758</v>
      </c>
      <c r="B46" s="103" t="s">
        <v>1759</v>
      </c>
      <c r="C46" s="102" t="s">
        <v>834</v>
      </c>
      <c r="D46" s="102" t="s">
        <v>831</v>
      </c>
      <c r="E46" s="103" t="s">
        <v>1760</v>
      </c>
      <c r="F46" s="103" t="s">
        <v>1864</v>
      </c>
      <c r="G46" s="104" t="s">
        <v>1865</v>
      </c>
      <c r="H46" s="105">
        <f t="shared" si="0"/>
        <v>1248</v>
      </c>
      <c r="I46" s="103"/>
      <c r="J46" s="130"/>
    </row>
    <row r="47" spans="1:10" s="106" customFormat="1" ht="28.5" customHeight="1" x14ac:dyDescent="0.2">
      <c r="A47" s="101" t="s">
        <v>1758</v>
      </c>
      <c r="B47" s="103" t="s">
        <v>1759</v>
      </c>
      <c r="C47" s="102" t="s">
        <v>834</v>
      </c>
      <c r="D47" s="102" t="s">
        <v>831</v>
      </c>
      <c r="E47" s="103" t="s">
        <v>1760</v>
      </c>
      <c r="F47" s="103" t="s">
        <v>1866</v>
      </c>
      <c r="G47" s="104" t="s">
        <v>1867</v>
      </c>
      <c r="H47" s="105">
        <f t="shared" si="0"/>
        <v>1248</v>
      </c>
      <c r="I47" s="103"/>
      <c r="J47" s="130"/>
    </row>
    <row r="48" spans="1:10" s="106" customFormat="1" ht="28.5" customHeight="1" x14ac:dyDescent="0.2">
      <c r="A48" s="101" t="s">
        <v>1758</v>
      </c>
      <c r="B48" s="103" t="s">
        <v>1759</v>
      </c>
      <c r="C48" s="102" t="s">
        <v>834</v>
      </c>
      <c r="D48" s="102" t="s">
        <v>831</v>
      </c>
      <c r="E48" s="103" t="s">
        <v>1760</v>
      </c>
      <c r="F48" s="103" t="s">
        <v>1869</v>
      </c>
      <c r="G48" s="103" t="s">
        <v>1868</v>
      </c>
      <c r="H48" s="105">
        <f t="shared" si="0"/>
        <v>1248</v>
      </c>
      <c r="I48" s="103"/>
      <c r="J48" s="130"/>
    </row>
    <row r="49" spans="1:10" s="106" customFormat="1" ht="28.5" customHeight="1" x14ac:dyDescent="0.2">
      <c r="A49" s="101" t="s">
        <v>1758</v>
      </c>
      <c r="B49" s="103" t="s">
        <v>1759</v>
      </c>
      <c r="C49" s="102" t="s">
        <v>834</v>
      </c>
      <c r="D49" s="102" t="s">
        <v>831</v>
      </c>
      <c r="E49" s="103" t="s">
        <v>1760</v>
      </c>
      <c r="F49" s="103" t="s">
        <v>1870</v>
      </c>
      <c r="G49" s="103" t="s">
        <v>1871</v>
      </c>
      <c r="H49" s="105">
        <f>156*7</f>
        <v>1092</v>
      </c>
      <c r="I49" s="103"/>
      <c r="J49" s="130"/>
    </row>
    <row r="50" spans="1:10" s="106" customFormat="1" ht="28.5" customHeight="1" x14ac:dyDescent="0.2">
      <c r="A50" s="101" t="s">
        <v>1758</v>
      </c>
      <c r="B50" s="103" t="s">
        <v>1759</v>
      </c>
      <c r="C50" s="102" t="s">
        <v>834</v>
      </c>
      <c r="D50" s="102" t="s">
        <v>831</v>
      </c>
      <c r="E50" s="103" t="s">
        <v>1760</v>
      </c>
      <c r="F50" s="103" t="s">
        <v>1872</v>
      </c>
      <c r="G50" s="103" t="s">
        <v>1873</v>
      </c>
      <c r="H50" s="105">
        <f>156*8</f>
        <v>1248</v>
      </c>
      <c r="I50" s="103"/>
      <c r="J50" s="130"/>
    </row>
    <row r="51" spans="1:10" s="106" customFormat="1" ht="28.5" customHeight="1" x14ac:dyDescent="0.2">
      <c r="A51" s="101" t="s">
        <v>1758</v>
      </c>
      <c r="B51" s="103" t="s">
        <v>1759</v>
      </c>
      <c r="C51" s="102" t="s">
        <v>834</v>
      </c>
      <c r="D51" s="102" t="s">
        <v>831</v>
      </c>
      <c r="E51" s="103" t="s">
        <v>1760</v>
      </c>
      <c r="F51" s="103" t="s">
        <v>1874</v>
      </c>
      <c r="G51" s="103" t="s">
        <v>783</v>
      </c>
      <c r="H51" s="105">
        <f>156*5</f>
        <v>780</v>
      </c>
      <c r="I51" s="103"/>
      <c r="J51" s="130"/>
    </row>
    <row r="52" spans="1:10" s="106" customFormat="1" ht="28.5" customHeight="1" x14ac:dyDescent="0.2">
      <c r="A52" s="101" t="s">
        <v>1758</v>
      </c>
      <c r="B52" s="103" t="s">
        <v>1759</v>
      </c>
      <c r="C52" s="102" t="s">
        <v>834</v>
      </c>
      <c r="D52" s="102" t="s">
        <v>831</v>
      </c>
      <c r="E52" s="103" t="s">
        <v>1760</v>
      </c>
      <c r="F52" s="103" t="s">
        <v>1338</v>
      </c>
      <c r="G52" s="103" t="s">
        <v>1339</v>
      </c>
      <c r="H52" s="105">
        <f>156*8</f>
        <v>1248</v>
      </c>
      <c r="I52" s="103"/>
      <c r="J52" s="130"/>
    </row>
    <row r="53" spans="1:10" s="106" customFormat="1" ht="28.5" customHeight="1" x14ac:dyDescent="0.2">
      <c r="A53" s="101" t="s">
        <v>1758</v>
      </c>
      <c r="B53" s="103" t="s">
        <v>1759</v>
      </c>
      <c r="C53" s="102" t="s">
        <v>834</v>
      </c>
      <c r="D53" s="102" t="s">
        <v>831</v>
      </c>
      <c r="E53" s="103" t="s">
        <v>1760</v>
      </c>
      <c r="F53" s="103" t="s">
        <v>1875</v>
      </c>
      <c r="G53" s="103" t="s">
        <v>1876</v>
      </c>
      <c r="H53" s="105">
        <f>156*7</f>
        <v>1092</v>
      </c>
      <c r="I53" s="103"/>
      <c r="J53" s="130"/>
    </row>
    <row r="54" spans="1:10" s="106" customFormat="1" ht="28.5" customHeight="1" x14ac:dyDescent="0.2">
      <c r="A54" s="101" t="s">
        <v>1758</v>
      </c>
      <c r="B54" s="103" t="s">
        <v>1759</v>
      </c>
      <c r="C54" s="102" t="s">
        <v>834</v>
      </c>
      <c r="D54" s="102" t="s">
        <v>831</v>
      </c>
      <c r="E54" s="103" t="s">
        <v>1760</v>
      </c>
      <c r="F54" s="103" t="s">
        <v>1877</v>
      </c>
      <c r="G54" s="103" t="s">
        <v>1878</v>
      </c>
      <c r="H54" s="105">
        <f>156*8</f>
        <v>1248</v>
      </c>
      <c r="I54" s="103"/>
      <c r="J54" s="130"/>
    </row>
    <row r="55" spans="1:10" s="106" customFormat="1" ht="28.5" customHeight="1" x14ac:dyDescent="0.2">
      <c r="A55" s="101" t="s">
        <v>1758</v>
      </c>
      <c r="B55" s="103" t="s">
        <v>1759</v>
      </c>
      <c r="C55" s="102" t="s">
        <v>834</v>
      </c>
      <c r="D55" s="102" t="s">
        <v>831</v>
      </c>
      <c r="E55" s="103" t="s">
        <v>1760</v>
      </c>
      <c r="F55" s="103" t="s">
        <v>1879</v>
      </c>
      <c r="G55" s="103" t="s">
        <v>1880</v>
      </c>
      <c r="H55" s="105">
        <f>156*7</f>
        <v>1092</v>
      </c>
      <c r="I55" s="103"/>
      <c r="J55" s="130"/>
    </row>
    <row r="56" spans="1:10" s="106" customFormat="1" ht="28.5" customHeight="1" x14ac:dyDescent="0.2">
      <c r="A56" s="101" t="s">
        <v>1758</v>
      </c>
      <c r="B56" s="103" t="s">
        <v>1759</v>
      </c>
      <c r="C56" s="102" t="s">
        <v>834</v>
      </c>
      <c r="D56" s="102" t="s">
        <v>831</v>
      </c>
      <c r="E56" s="103" t="s">
        <v>1760</v>
      </c>
      <c r="F56" s="103" t="s">
        <v>1882</v>
      </c>
      <c r="G56" s="103" t="s">
        <v>1881</v>
      </c>
      <c r="H56" s="105">
        <f>156*8</f>
        <v>1248</v>
      </c>
      <c r="I56" s="103"/>
      <c r="J56" s="130"/>
    </row>
    <row r="57" spans="1:10" s="106" customFormat="1" ht="28.5" customHeight="1" x14ac:dyDescent="0.2">
      <c r="A57" s="101" t="s">
        <v>1758</v>
      </c>
      <c r="B57" s="103" t="s">
        <v>1759</v>
      </c>
      <c r="C57" s="102" t="s">
        <v>834</v>
      </c>
      <c r="D57" s="102" t="s">
        <v>831</v>
      </c>
      <c r="E57" s="103" t="s">
        <v>1760</v>
      </c>
      <c r="F57" s="103" t="s">
        <v>1883</v>
      </c>
      <c r="G57" s="103" t="s">
        <v>1884</v>
      </c>
      <c r="H57" s="105">
        <f>156*8</f>
        <v>1248</v>
      </c>
      <c r="I57" s="103"/>
      <c r="J57" s="130"/>
    </row>
    <row r="58" spans="1:10" s="106" customFormat="1" ht="28.5" customHeight="1" x14ac:dyDescent="0.2">
      <c r="A58" s="101" t="s">
        <v>1758</v>
      </c>
      <c r="B58" s="103" t="s">
        <v>1759</v>
      </c>
      <c r="C58" s="102" t="s">
        <v>834</v>
      </c>
      <c r="D58" s="102" t="s">
        <v>831</v>
      </c>
      <c r="E58" s="103" t="s">
        <v>1760</v>
      </c>
      <c r="F58" s="103" t="s">
        <v>1885</v>
      </c>
      <c r="G58" s="103" t="s">
        <v>1886</v>
      </c>
      <c r="H58" s="105">
        <f>156*7</f>
        <v>1092</v>
      </c>
      <c r="I58" s="103"/>
      <c r="J58" s="130"/>
    </row>
    <row r="59" spans="1:10" s="106" customFormat="1" ht="28.5" customHeight="1" x14ac:dyDescent="0.2">
      <c r="A59" s="101" t="s">
        <v>1758</v>
      </c>
      <c r="B59" s="103" t="s">
        <v>1759</v>
      </c>
      <c r="C59" s="102" t="s">
        <v>834</v>
      </c>
      <c r="D59" s="102" t="s">
        <v>831</v>
      </c>
      <c r="E59" s="103" t="s">
        <v>1760</v>
      </c>
      <c r="F59" s="103" t="s">
        <v>1887</v>
      </c>
      <c r="G59" s="103" t="s">
        <v>1888</v>
      </c>
      <c r="H59" s="105">
        <f>156*8</f>
        <v>1248</v>
      </c>
      <c r="I59" s="103"/>
      <c r="J59" s="130"/>
    </row>
    <row r="60" spans="1:10" s="106" customFormat="1" ht="28.5" customHeight="1" x14ac:dyDescent="0.2">
      <c r="A60" s="101" t="s">
        <v>1758</v>
      </c>
      <c r="B60" s="103" t="s">
        <v>1759</v>
      </c>
      <c r="C60" s="102" t="s">
        <v>834</v>
      </c>
      <c r="D60" s="102" t="s">
        <v>831</v>
      </c>
      <c r="E60" s="103" t="s">
        <v>1760</v>
      </c>
      <c r="F60" s="103" t="s">
        <v>1889</v>
      </c>
      <c r="G60" s="103" t="s">
        <v>1890</v>
      </c>
      <c r="H60" s="105">
        <f>156*8</f>
        <v>1248</v>
      </c>
      <c r="I60" s="103"/>
      <c r="J60" s="130"/>
    </row>
    <row r="61" spans="1:10" s="106" customFormat="1" ht="28.5" customHeight="1" x14ac:dyDescent="0.2">
      <c r="A61" s="101" t="s">
        <v>1758</v>
      </c>
      <c r="B61" s="103" t="s">
        <v>1759</v>
      </c>
      <c r="C61" s="102" t="s">
        <v>834</v>
      </c>
      <c r="D61" s="102" t="s">
        <v>831</v>
      </c>
      <c r="E61" s="103" t="s">
        <v>1760</v>
      </c>
      <c r="F61" s="103" t="s">
        <v>1891</v>
      </c>
      <c r="G61" s="103" t="s">
        <v>1892</v>
      </c>
      <c r="H61" s="105">
        <f>156*8</f>
        <v>1248</v>
      </c>
      <c r="I61" s="103"/>
      <c r="J61" s="130"/>
    </row>
    <row r="62" spans="1:10" s="106" customFormat="1" ht="28.5" customHeight="1" x14ac:dyDescent="0.2">
      <c r="A62" s="101" t="s">
        <v>1758</v>
      </c>
      <c r="B62" s="103" t="s">
        <v>1759</v>
      </c>
      <c r="C62" s="102" t="s">
        <v>834</v>
      </c>
      <c r="D62" s="102" t="s">
        <v>831</v>
      </c>
      <c r="E62" s="103" t="s">
        <v>1760</v>
      </c>
      <c r="F62" s="103" t="s">
        <v>1893</v>
      </c>
      <c r="G62" s="103" t="s">
        <v>1894</v>
      </c>
      <c r="H62" s="105">
        <f>156*8</f>
        <v>1248</v>
      </c>
      <c r="I62" s="103"/>
      <c r="J62" s="130"/>
    </row>
    <row r="63" spans="1:10" s="106" customFormat="1" ht="28.5" customHeight="1" x14ac:dyDescent="0.2">
      <c r="A63" s="101" t="s">
        <v>1758</v>
      </c>
      <c r="B63" s="103" t="s">
        <v>1759</v>
      </c>
      <c r="C63" s="102" t="s">
        <v>834</v>
      </c>
      <c r="D63" s="102" t="s">
        <v>831</v>
      </c>
      <c r="E63" s="103" t="s">
        <v>1760</v>
      </c>
      <c r="F63" s="103" t="s">
        <v>1895</v>
      </c>
      <c r="G63" s="103" t="s">
        <v>1896</v>
      </c>
      <c r="H63" s="105">
        <f>156*6</f>
        <v>936</v>
      </c>
      <c r="I63" s="103"/>
      <c r="J63" s="130"/>
    </row>
    <row r="64" spans="1:10" s="106" customFormat="1" ht="28.5" customHeight="1" x14ac:dyDescent="0.2">
      <c r="A64" s="101" t="s">
        <v>1758</v>
      </c>
      <c r="B64" s="103" t="s">
        <v>1759</v>
      </c>
      <c r="C64" s="102" t="s">
        <v>834</v>
      </c>
      <c r="D64" s="102" t="s">
        <v>831</v>
      </c>
      <c r="E64" s="103" t="s">
        <v>1760</v>
      </c>
      <c r="F64" s="103" t="s">
        <v>1897</v>
      </c>
      <c r="G64" s="103" t="s">
        <v>1898</v>
      </c>
      <c r="H64" s="105">
        <f>156*6</f>
        <v>936</v>
      </c>
      <c r="I64" s="103"/>
      <c r="J64" s="130"/>
    </row>
    <row r="65" spans="1:10" s="106" customFormat="1" ht="28.5" customHeight="1" x14ac:dyDescent="0.2">
      <c r="A65" s="101" t="s">
        <v>1758</v>
      </c>
      <c r="B65" s="103" t="s">
        <v>1759</v>
      </c>
      <c r="C65" s="102" t="s">
        <v>834</v>
      </c>
      <c r="D65" s="102" t="s">
        <v>831</v>
      </c>
      <c r="E65" s="103" t="s">
        <v>1760</v>
      </c>
      <c r="F65" s="103" t="s">
        <v>1899</v>
      </c>
      <c r="G65" s="103" t="s">
        <v>1900</v>
      </c>
      <c r="H65" s="105">
        <f>156*8</f>
        <v>1248</v>
      </c>
      <c r="I65" s="103"/>
      <c r="J65" s="130"/>
    </row>
    <row r="66" spans="1:10" s="106" customFormat="1" ht="28.5" customHeight="1" x14ac:dyDescent="0.2">
      <c r="A66" s="101" t="s">
        <v>1758</v>
      </c>
      <c r="B66" s="103" t="s">
        <v>1759</v>
      </c>
      <c r="C66" s="102" t="s">
        <v>834</v>
      </c>
      <c r="D66" s="102" t="s">
        <v>831</v>
      </c>
      <c r="E66" s="103" t="s">
        <v>1760</v>
      </c>
      <c r="F66" s="103" t="s">
        <v>464</v>
      </c>
      <c r="G66" s="103" t="s">
        <v>1901</v>
      </c>
      <c r="H66" s="105">
        <f>156*7</f>
        <v>1092</v>
      </c>
      <c r="I66" s="103"/>
      <c r="J66" s="130"/>
    </row>
    <row r="67" spans="1:10" s="106" customFormat="1" ht="28.5" customHeight="1" x14ac:dyDescent="0.2">
      <c r="A67" s="101" t="s">
        <v>1758</v>
      </c>
      <c r="B67" s="103" t="s">
        <v>1759</v>
      </c>
      <c r="C67" s="102" t="s">
        <v>834</v>
      </c>
      <c r="D67" s="102" t="s">
        <v>831</v>
      </c>
      <c r="E67" s="103" t="s">
        <v>1760</v>
      </c>
      <c r="F67" s="103" t="s">
        <v>1902</v>
      </c>
      <c r="G67" s="103" t="s">
        <v>1903</v>
      </c>
      <c r="H67" s="105">
        <f>156*7</f>
        <v>1092</v>
      </c>
      <c r="I67" s="103"/>
      <c r="J67" s="130"/>
    </row>
    <row r="68" spans="1:10" s="106" customFormat="1" ht="28.5" customHeight="1" x14ac:dyDescent="0.2">
      <c r="A68" s="101" t="s">
        <v>1758</v>
      </c>
      <c r="B68" s="103" t="s">
        <v>1759</v>
      </c>
      <c r="C68" s="102" t="s">
        <v>834</v>
      </c>
      <c r="D68" s="102" t="s">
        <v>831</v>
      </c>
      <c r="E68" s="103" t="s">
        <v>1760</v>
      </c>
      <c r="F68" s="103" t="s">
        <v>1904</v>
      </c>
      <c r="G68" s="103" t="s">
        <v>1905</v>
      </c>
      <c r="H68" s="105">
        <f>156*7</f>
        <v>1092</v>
      </c>
      <c r="I68" s="103"/>
      <c r="J68" s="130"/>
    </row>
    <row r="69" spans="1:10" s="106" customFormat="1" ht="28.5" customHeight="1" x14ac:dyDescent="0.2">
      <c r="A69" s="101" t="s">
        <v>1758</v>
      </c>
      <c r="B69" s="103" t="s">
        <v>1759</v>
      </c>
      <c r="C69" s="102" t="s">
        <v>834</v>
      </c>
      <c r="D69" s="102" t="s">
        <v>831</v>
      </c>
      <c r="E69" s="103" t="s">
        <v>1760</v>
      </c>
      <c r="F69" s="103" t="s">
        <v>820</v>
      </c>
      <c r="G69" s="103" t="s">
        <v>824</v>
      </c>
      <c r="H69" s="105">
        <f>156*7</f>
        <v>1092</v>
      </c>
      <c r="I69" s="103"/>
      <c r="J69" s="130"/>
    </row>
    <row r="70" spans="1:10" s="106" customFormat="1" ht="28.5" customHeight="1" x14ac:dyDescent="0.2">
      <c r="A70" s="101" t="s">
        <v>1758</v>
      </c>
      <c r="B70" s="103" t="s">
        <v>1759</v>
      </c>
      <c r="C70" s="102" t="s">
        <v>834</v>
      </c>
      <c r="D70" s="102" t="s">
        <v>831</v>
      </c>
      <c r="E70" s="103" t="s">
        <v>1760</v>
      </c>
      <c r="F70" s="103" t="s">
        <v>328</v>
      </c>
      <c r="G70" s="103" t="s">
        <v>568</v>
      </c>
      <c r="H70" s="105">
        <f>156*8</f>
        <v>1248</v>
      </c>
      <c r="I70" s="103"/>
      <c r="J70" s="130"/>
    </row>
    <row r="71" spans="1:10" s="106" customFormat="1" ht="28.5" customHeight="1" x14ac:dyDescent="0.2">
      <c r="A71" s="101" t="s">
        <v>1758</v>
      </c>
      <c r="B71" s="103" t="s">
        <v>1759</v>
      </c>
      <c r="C71" s="102" t="s">
        <v>834</v>
      </c>
      <c r="D71" s="102" t="s">
        <v>831</v>
      </c>
      <c r="E71" s="103" t="s">
        <v>1760</v>
      </c>
      <c r="F71" s="103" t="s">
        <v>1906</v>
      </c>
      <c r="G71" s="103"/>
      <c r="H71" s="105">
        <f>156*8</f>
        <v>1248</v>
      </c>
      <c r="I71" s="103"/>
      <c r="J71" s="130"/>
    </row>
    <row r="72" spans="1:10" s="106" customFormat="1" ht="28.5" customHeight="1" x14ac:dyDescent="0.2">
      <c r="A72" s="101" t="s">
        <v>1758</v>
      </c>
      <c r="B72" s="103" t="s">
        <v>1759</v>
      </c>
      <c r="C72" s="102" t="s">
        <v>834</v>
      </c>
      <c r="D72" s="102" t="s">
        <v>831</v>
      </c>
      <c r="E72" s="103" t="s">
        <v>1760</v>
      </c>
      <c r="F72" s="103" t="s">
        <v>1907</v>
      </c>
      <c r="G72" s="103" t="s">
        <v>1908</v>
      </c>
      <c r="H72" s="105">
        <f>156*6</f>
        <v>936</v>
      </c>
      <c r="I72" s="103"/>
      <c r="J72" s="130"/>
    </row>
    <row r="73" spans="1:10" s="106" customFormat="1" ht="28.5" customHeight="1" x14ac:dyDescent="0.2">
      <c r="A73" s="101" t="s">
        <v>1758</v>
      </c>
      <c r="B73" s="103" t="s">
        <v>1759</v>
      </c>
      <c r="C73" s="102" t="s">
        <v>834</v>
      </c>
      <c r="D73" s="102" t="s">
        <v>831</v>
      </c>
      <c r="E73" s="103" t="s">
        <v>1760</v>
      </c>
      <c r="F73" s="103" t="s">
        <v>436</v>
      </c>
      <c r="G73" s="103" t="s">
        <v>437</v>
      </c>
      <c r="H73" s="105">
        <f>156*8</f>
        <v>1248</v>
      </c>
      <c r="I73" s="103"/>
      <c r="J73" s="130"/>
    </row>
    <row r="74" spans="1:10" s="106" customFormat="1" ht="28.5" customHeight="1" x14ac:dyDescent="0.2">
      <c r="A74" s="101" t="s">
        <v>1758</v>
      </c>
      <c r="B74" s="103" t="s">
        <v>1759</v>
      </c>
      <c r="C74" s="102" t="s">
        <v>834</v>
      </c>
      <c r="D74" s="102" t="s">
        <v>831</v>
      </c>
      <c r="E74" s="103" t="s">
        <v>1760</v>
      </c>
      <c r="F74" s="103" t="s">
        <v>1909</v>
      </c>
      <c r="G74" s="103"/>
      <c r="H74" s="105">
        <f>156*8</f>
        <v>1248</v>
      </c>
      <c r="I74" s="103"/>
      <c r="J74" s="130"/>
    </row>
    <row r="75" spans="1:10" s="106" customFormat="1" ht="28.5" customHeight="1" x14ac:dyDescent="0.2">
      <c r="A75" s="101" t="s">
        <v>1758</v>
      </c>
      <c r="B75" s="103" t="s">
        <v>1759</v>
      </c>
      <c r="C75" s="102" t="s">
        <v>834</v>
      </c>
      <c r="D75" s="102" t="s">
        <v>831</v>
      </c>
      <c r="E75" s="103" t="s">
        <v>1760</v>
      </c>
      <c r="F75" s="103" t="s">
        <v>1910</v>
      </c>
      <c r="G75" s="103" t="s">
        <v>1435</v>
      </c>
      <c r="H75" s="105">
        <f>156*10</f>
        <v>1560</v>
      </c>
      <c r="I75" s="103"/>
      <c r="J75" s="130"/>
    </row>
    <row r="76" spans="1:10" s="106" customFormat="1" ht="28.5" customHeight="1" x14ac:dyDescent="0.2">
      <c r="A76" s="101" t="s">
        <v>1758</v>
      </c>
      <c r="B76" s="103" t="s">
        <v>1759</v>
      </c>
      <c r="C76" s="102" t="s">
        <v>834</v>
      </c>
      <c r="D76" s="102" t="s">
        <v>831</v>
      </c>
      <c r="E76" s="103" t="s">
        <v>1760</v>
      </c>
      <c r="F76" s="103" t="s">
        <v>1911</v>
      </c>
      <c r="G76" s="103" t="s">
        <v>1912</v>
      </c>
      <c r="H76" s="105">
        <f>156*6</f>
        <v>936</v>
      </c>
      <c r="I76" s="103"/>
      <c r="J76" s="130"/>
    </row>
    <row r="77" spans="1:10" s="106" customFormat="1" ht="57.75" customHeight="1" x14ac:dyDescent="0.2">
      <c r="A77" s="101" t="s">
        <v>1757</v>
      </c>
      <c r="B77" s="103" t="s">
        <v>169</v>
      </c>
      <c r="C77" s="102" t="s">
        <v>834</v>
      </c>
      <c r="D77" s="102" t="s">
        <v>831</v>
      </c>
      <c r="E77" s="103" t="s">
        <v>1913</v>
      </c>
      <c r="F77" s="103" t="s">
        <v>1746</v>
      </c>
      <c r="G77" s="104"/>
      <c r="H77" s="105">
        <v>2500</v>
      </c>
      <c r="I77" s="103" t="s">
        <v>22</v>
      </c>
    </row>
    <row r="78" spans="1:10" s="106" customFormat="1" ht="69.75" customHeight="1" x14ac:dyDescent="0.2">
      <c r="A78" s="101" t="s">
        <v>1757</v>
      </c>
      <c r="B78" s="103" t="s">
        <v>169</v>
      </c>
      <c r="C78" s="102" t="s">
        <v>834</v>
      </c>
      <c r="D78" s="102" t="s">
        <v>831</v>
      </c>
      <c r="E78" s="103" t="s">
        <v>1716</v>
      </c>
      <c r="F78" s="103" t="s">
        <v>219</v>
      </c>
      <c r="G78" s="104" t="s">
        <v>220</v>
      </c>
      <c r="H78" s="105">
        <v>1225</v>
      </c>
      <c r="I78" s="103" t="s">
        <v>22</v>
      </c>
    </row>
    <row r="79" spans="1:10" s="106" customFormat="1" ht="69.75" customHeight="1" x14ac:dyDescent="0.2">
      <c r="A79" s="101" t="s">
        <v>1756</v>
      </c>
      <c r="B79" s="103" t="s">
        <v>169</v>
      </c>
      <c r="C79" s="102" t="s">
        <v>834</v>
      </c>
      <c r="D79" s="102" t="s">
        <v>831</v>
      </c>
      <c r="E79" s="103" t="s">
        <v>1714</v>
      </c>
      <c r="F79" s="103" t="s">
        <v>854</v>
      </c>
      <c r="G79" s="104"/>
      <c r="H79" s="105">
        <v>800</v>
      </c>
      <c r="I79" s="103" t="s">
        <v>22</v>
      </c>
    </row>
    <row r="80" spans="1:10" s="106" customFormat="1" ht="69.75" customHeight="1" x14ac:dyDescent="0.2">
      <c r="A80" s="101" t="s">
        <v>1755</v>
      </c>
      <c r="B80" s="103" t="s">
        <v>169</v>
      </c>
      <c r="C80" s="102" t="s">
        <v>834</v>
      </c>
      <c r="D80" s="102" t="s">
        <v>831</v>
      </c>
      <c r="E80" s="103" t="s">
        <v>1713</v>
      </c>
      <c r="F80" s="103" t="s">
        <v>254</v>
      </c>
      <c r="G80" s="104" t="s">
        <v>259</v>
      </c>
      <c r="H80" s="105">
        <v>1575</v>
      </c>
      <c r="I80" s="103" t="s">
        <v>22</v>
      </c>
    </row>
    <row r="81" spans="1:10" s="106" customFormat="1" ht="69.75" customHeight="1" x14ac:dyDescent="0.2">
      <c r="A81" s="101" t="s">
        <v>1754</v>
      </c>
      <c r="B81" s="103" t="s">
        <v>169</v>
      </c>
      <c r="C81" s="102" t="s">
        <v>834</v>
      </c>
      <c r="D81" s="102" t="s">
        <v>831</v>
      </c>
      <c r="E81" s="103" t="s">
        <v>1654</v>
      </c>
      <c r="F81" s="103" t="s">
        <v>187</v>
      </c>
      <c r="G81" s="104" t="s">
        <v>188</v>
      </c>
      <c r="H81" s="105">
        <v>417</v>
      </c>
      <c r="I81" s="103" t="s">
        <v>22</v>
      </c>
    </row>
    <row r="82" spans="1:10" s="106" customFormat="1" ht="69.75" customHeight="1" x14ac:dyDescent="0.2">
      <c r="A82" s="101" t="s">
        <v>1753</v>
      </c>
      <c r="B82" s="103" t="s">
        <v>169</v>
      </c>
      <c r="C82" s="102" t="s">
        <v>834</v>
      </c>
      <c r="D82" s="102" t="s">
        <v>831</v>
      </c>
      <c r="E82" s="103" t="s">
        <v>1701</v>
      </c>
      <c r="F82" s="103" t="s">
        <v>832</v>
      </c>
      <c r="G82" s="104" t="s">
        <v>833</v>
      </c>
      <c r="H82" s="105">
        <v>1400</v>
      </c>
      <c r="I82" s="103" t="s">
        <v>22</v>
      </c>
    </row>
    <row r="83" spans="1:10" s="106" customFormat="1" ht="13.5" customHeight="1" x14ac:dyDescent="0.2">
      <c r="A83" s="102"/>
      <c r="B83" s="103"/>
      <c r="C83" s="102"/>
      <c r="D83" s="103"/>
      <c r="E83" s="102"/>
      <c r="F83" s="103"/>
      <c r="G83" s="112" t="s">
        <v>159</v>
      </c>
      <c r="H83" s="113">
        <f>SUM(H8:H82)</f>
        <v>111288.00440000001</v>
      </c>
      <c r="I83" s="103"/>
    </row>
    <row r="84" spans="1:10" s="106" customFormat="1" ht="13.5" customHeight="1" x14ac:dyDescent="0.2">
      <c r="A84" s="102"/>
      <c r="B84" s="103"/>
      <c r="C84" s="102"/>
      <c r="D84" s="103"/>
      <c r="E84" s="102"/>
      <c r="F84" s="103"/>
      <c r="G84" s="104"/>
      <c r="H84" s="105"/>
      <c r="I84" s="103"/>
    </row>
    <row r="85" spans="1:10" s="106" customFormat="1" ht="13.5" customHeight="1" x14ac:dyDescent="0.2">
      <c r="A85" s="102"/>
      <c r="B85" s="103"/>
      <c r="C85" s="102"/>
      <c r="D85" s="103"/>
      <c r="E85" s="102"/>
      <c r="F85" s="103"/>
      <c r="G85" s="104"/>
      <c r="H85" s="105"/>
      <c r="I85" s="103"/>
    </row>
    <row r="86" spans="1:10" s="106" customFormat="1" ht="13.5" customHeight="1" x14ac:dyDescent="0.2">
      <c r="A86" s="102"/>
      <c r="B86" s="103"/>
      <c r="C86" s="102"/>
      <c r="D86" s="103"/>
      <c r="E86" s="102"/>
      <c r="F86" s="103"/>
      <c r="G86" s="104"/>
      <c r="H86" s="105"/>
      <c r="I86" s="103"/>
    </row>
    <row r="87" spans="1:10" s="106" customFormat="1" ht="46.5" customHeight="1" x14ac:dyDescent="0.2">
      <c r="A87" s="101" t="s">
        <v>1745</v>
      </c>
      <c r="B87" s="103" t="s">
        <v>103</v>
      </c>
      <c r="C87" s="109" t="s">
        <v>47</v>
      </c>
      <c r="D87" s="107" t="s">
        <v>46</v>
      </c>
      <c r="E87" s="102" t="s">
        <v>1724</v>
      </c>
      <c r="F87" s="103" t="s">
        <v>1726</v>
      </c>
      <c r="G87" s="101"/>
      <c r="H87" s="115">
        <v>8700</v>
      </c>
      <c r="I87" s="103"/>
    </row>
    <row r="88" spans="1:10" s="106" customFormat="1" ht="46.5" customHeight="1" x14ac:dyDescent="0.2">
      <c r="A88" s="101" t="s">
        <v>1744</v>
      </c>
      <c r="B88" s="103" t="s">
        <v>103</v>
      </c>
      <c r="C88" s="109" t="s">
        <v>47</v>
      </c>
      <c r="D88" s="107" t="s">
        <v>46</v>
      </c>
      <c r="E88" s="102" t="s">
        <v>1724</v>
      </c>
      <c r="F88" s="103" t="s">
        <v>1725</v>
      </c>
      <c r="G88" s="101"/>
      <c r="H88" s="115">
        <v>27260</v>
      </c>
      <c r="I88" s="103"/>
    </row>
    <row r="89" spans="1:10" s="106" customFormat="1" ht="46.5" customHeight="1" x14ac:dyDescent="0.2">
      <c r="A89" s="101" t="s">
        <v>1740</v>
      </c>
      <c r="B89" s="103" t="s">
        <v>103</v>
      </c>
      <c r="C89" s="109" t="s">
        <v>47</v>
      </c>
      <c r="D89" s="107" t="s">
        <v>46</v>
      </c>
      <c r="E89" s="103" t="s">
        <v>1933</v>
      </c>
      <c r="F89" s="103" t="s">
        <v>1941</v>
      </c>
      <c r="G89" s="101"/>
      <c r="H89" s="115">
        <f>3448.28*1.16</f>
        <v>4000.0048000000002</v>
      </c>
      <c r="I89" s="103"/>
      <c r="J89" s="130" t="s">
        <v>1943</v>
      </c>
    </row>
    <row r="90" spans="1:10" s="106" customFormat="1" ht="46.5" customHeight="1" x14ac:dyDescent="0.2">
      <c r="A90" s="101" t="s">
        <v>1740</v>
      </c>
      <c r="B90" s="103" t="s">
        <v>103</v>
      </c>
      <c r="C90" s="109" t="s">
        <v>47</v>
      </c>
      <c r="D90" s="107" t="s">
        <v>46</v>
      </c>
      <c r="E90" s="103" t="s">
        <v>1934</v>
      </c>
      <c r="F90" s="103" t="s">
        <v>1940</v>
      </c>
      <c r="G90" s="101" t="s">
        <v>1939</v>
      </c>
      <c r="H90" s="115">
        <f>1594.83*1.16</f>
        <v>1850.0027999999998</v>
      </c>
      <c r="I90" s="103"/>
      <c r="J90" s="130"/>
    </row>
    <row r="91" spans="1:10" s="106" customFormat="1" ht="46.5" customHeight="1" x14ac:dyDescent="0.2">
      <c r="A91" s="101" t="s">
        <v>1740</v>
      </c>
      <c r="B91" s="103" t="s">
        <v>103</v>
      </c>
      <c r="C91" s="109" t="s">
        <v>47</v>
      </c>
      <c r="D91" s="107" t="s">
        <v>46</v>
      </c>
      <c r="E91" s="103" t="s">
        <v>735</v>
      </c>
      <c r="F91" s="103" t="s">
        <v>1942</v>
      </c>
      <c r="G91" s="101" t="s">
        <v>1628</v>
      </c>
      <c r="H91" s="115">
        <f>(2068.97*1.16)-0.01</f>
        <v>2399.9951999999994</v>
      </c>
      <c r="I91" s="103"/>
      <c r="J91" s="130"/>
    </row>
    <row r="92" spans="1:10" s="106" customFormat="1" ht="46.5" customHeight="1" x14ac:dyDescent="0.2">
      <c r="A92" s="101" t="s">
        <v>1738</v>
      </c>
      <c r="B92" s="103" t="s">
        <v>103</v>
      </c>
      <c r="C92" s="109" t="s">
        <v>47</v>
      </c>
      <c r="D92" s="107" t="s">
        <v>46</v>
      </c>
      <c r="E92" s="103" t="s">
        <v>1739</v>
      </c>
      <c r="F92" s="103" t="s">
        <v>1937</v>
      </c>
      <c r="G92" s="101"/>
      <c r="H92" s="115">
        <v>24076.5</v>
      </c>
      <c r="I92" s="103"/>
    </row>
    <row r="93" spans="1:10" s="17" customFormat="1" ht="36.75" customHeight="1" x14ac:dyDescent="0.2">
      <c r="A93" s="101" t="s">
        <v>1737</v>
      </c>
      <c r="B93" s="23" t="s">
        <v>786</v>
      </c>
      <c r="C93" s="109" t="s">
        <v>47</v>
      </c>
      <c r="D93" s="107" t="s">
        <v>46</v>
      </c>
      <c r="E93" s="23" t="s">
        <v>787</v>
      </c>
      <c r="F93" s="138" t="s">
        <v>1817</v>
      </c>
      <c r="G93" s="138"/>
      <c r="H93" s="139">
        <v>900</v>
      </c>
      <c r="I93" s="23"/>
      <c r="J93" s="136">
        <v>60000</v>
      </c>
    </row>
    <row r="94" spans="1:10" s="17" customFormat="1" ht="36.75" customHeight="1" x14ac:dyDescent="0.2">
      <c r="A94" s="101" t="s">
        <v>1737</v>
      </c>
      <c r="B94" s="23" t="s">
        <v>786</v>
      </c>
      <c r="C94" s="109" t="s">
        <v>47</v>
      </c>
      <c r="D94" s="107" t="s">
        <v>46</v>
      </c>
      <c r="E94" s="23" t="s">
        <v>787</v>
      </c>
      <c r="F94" s="138" t="s">
        <v>1818</v>
      </c>
      <c r="G94" s="138" t="s">
        <v>1819</v>
      </c>
      <c r="H94" s="139">
        <v>900</v>
      </c>
      <c r="I94" s="23"/>
      <c r="J94" s="136"/>
    </row>
    <row r="95" spans="1:10" s="17" customFormat="1" ht="36.75" customHeight="1" x14ac:dyDescent="0.2">
      <c r="A95" s="101" t="s">
        <v>1737</v>
      </c>
      <c r="B95" s="23" t="s">
        <v>786</v>
      </c>
      <c r="C95" s="109" t="s">
        <v>47</v>
      </c>
      <c r="D95" s="107" t="s">
        <v>46</v>
      </c>
      <c r="E95" s="23" t="s">
        <v>787</v>
      </c>
      <c r="F95" s="138" t="s">
        <v>1820</v>
      </c>
      <c r="G95" s="138" t="s">
        <v>1821</v>
      </c>
      <c r="H95" s="139">
        <v>600</v>
      </c>
      <c r="I95" s="23"/>
      <c r="J95" s="136"/>
    </row>
    <row r="96" spans="1:10" s="17" customFormat="1" ht="36.75" customHeight="1" x14ac:dyDescent="0.2">
      <c r="A96" s="101" t="s">
        <v>1737</v>
      </c>
      <c r="B96" s="23" t="s">
        <v>786</v>
      </c>
      <c r="C96" s="109" t="s">
        <v>47</v>
      </c>
      <c r="D96" s="107" t="s">
        <v>46</v>
      </c>
      <c r="E96" s="23" t="s">
        <v>787</v>
      </c>
      <c r="F96" s="138" t="s">
        <v>1822</v>
      </c>
      <c r="G96" s="138" t="s">
        <v>1823</v>
      </c>
      <c r="H96" s="139">
        <v>600</v>
      </c>
      <c r="I96" s="23"/>
      <c r="J96" s="136"/>
    </row>
    <row r="97" spans="1:10" s="17" customFormat="1" ht="36.75" customHeight="1" x14ac:dyDescent="0.2">
      <c r="A97" s="101" t="s">
        <v>1737</v>
      </c>
      <c r="B97" s="23" t="s">
        <v>786</v>
      </c>
      <c r="C97" s="109" t="s">
        <v>47</v>
      </c>
      <c r="D97" s="107" t="s">
        <v>46</v>
      </c>
      <c r="E97" s="23" t="s">
        <v>787</v>
      </c>
      <c r="F97" s="138" t="s">
        <v>1824</v>
      </c>
      <c r="G97" s="138" t="s">
        <v>1825</v>
      </c>
      <c r="H97" s="139">
        <v>600</v>
      </c>
      <c r="I97" s="23"/>
      <c r="J97" s="136"/>
    </row>
    <row r="98" spans="1:10" s="17" customFormat="1" ht="36.75" customHeight="1" x14ac:dyDescent="0.2">
      <c r="A98" s="101" t="s">
        <v>1737</v>
      </c>
      <c r="B98" s="23" t="s">
        <v>786</v>
      </c>
      <c r="C98" s="109" t="s">
        <v>47</v>
      </c>
      <c r="D98" s="107" t="s">
        <v>46</v>
      </c>
      <c r="E98" s="23" t="s">
        <v>787</v>
      </c>
      <c r="F98" s="138" t="s">
        <v>1826</v>
      </c>
      <c r="G98" s="138"/>
      <c r="H98" s="139">
        <v>900</v>
      </c>
      <c r="I98" s="23"/>
      <c r="J98" s="136"/>
    </row>
    <row r="99" spans="1:10" s="17" customFormat="1" ht="36.75" customHeight="1" x14ac:dyDescent="0.2">
      <c r="A99" s="101" t="s">
        <v>1737</v>
      </c>
      <c r="B99" s="23" t="s">
        <v>786</v>
      </c>
      <c r="C99" s="109" t="s">
        <v>47</v>
      </c>
      <c r="D99" s="107" t="s">
        <v>46</v>
      </c>
      <c r="E99" s="23" t="s">
        <v>787</v>
      </c>
      <c r="F99" s="138" t="s">
        <v>1827</v>
      </c>
      <c r="G99" s="138" t="s">
        <v>1828</v>
      </c>
      <c r="H99" s="139">
        <v>900</v>
      </c>
      <c r="I99" s="23"/>
      <c r="J99" s="136"/>
    </row>
    <row r="100" spans="1:10" s="17" customFormat="1" ht="36.75" customHeight="1" x14ac:dyDescent="0.2">
      <c r="A100" s="101" t="s">
        <v>1737</v>
      </c>
      <c r="B100" s="23" t="s">
        <v>786</v>
      </c>
      <c r="C100" s="109" t="s">
        <v>47</v>
      </c>
      <c r="D100" s="107" t="s">
        <v>46</v>
      </c>
      <c r="E100" s="23" t="s">
        <v>787</v>
      </c>
      <c r="F100" s="138" t="s">
        <v>1829</v>
      </c>
      <c r="G100" s="138" t="s">
        <v>1830</v>
      </c>
      <c r="H100" s="139">
        <v>900</v>
      </c>
      <c r="I100" s="23"/>
      <c r="J100" s="136"/>
    </row>
    <row r="101" spans="1:10" s="17" customFormat="1" ht="36.75" customHeight="1" x14ac:dyDescent="0.2">
      <c r="A101" s="101" t="s">
        <v>1737</v>
      </c>
      <c r="B101" s="23" t="s">
        <v>786</v>
      </c>
      <c r="C101" s="109" t="s">
        <v>47</v>
      </c>
      <c r="D101" s="107" t="s">
        <v>46</v>
      </c>
      <c r="E101" s="23" t="s">
        <v>787</v>
      </c>
      <c r="F101" s="138" t="s">
        <v>1831</v>
      </c>
      <c r="G101" s="138" t="s">
        <v>1832</v>
      </c>
      <c r="H101" s="139">
        <v>900</v>
      </c>
      <c r="I101" s="23"/>
      <c r="J101" s="136"/>
    </row>
    <row r="102" spans="1:10" s="17" customFormat="1" ht="36.75" customHeight="1" x14ac:dyDescent="0.2">
      <c r="A102" s="101" t="s">
        <v>1737</v>
      </c>
      <c r="B102" s="23" t="s">
        <v>786</v>
      </c>
      <c r="C102" s="109" t="s">
        <v>47</v>
      </c>
      <c r="D102" s="107" t="s">
        <v>46</v>
      </c>
      <c r="E102" s="23" t="s">
        <v>787</v>
      </c>
      <c r="F102" s="138" t="s">
        <v>1833</v>
      </c>
      <c r="G102" s="138" t="s">
        <v>1834</v>
      </c>
      <c r="H102" s="139">
        <v>900</v>
      </c>
      <c r="I102" s="23"/>
      <c r="J102" s="136"/>
    </row>
    <row r="103" spans="1:10" s="17" customFormat="1" ht="36.75" customHeight="1" x14ac:dyDescent="0.2">
      <c r="A103" s="101" t="s">
        <v>1737</v>
      </c>
      <c r="B103" s="23" t="s">
        <v>786</v>
      </c>
      <c r="C103" s="109" t="s">
        <v>47</v>
      </c>
      <c r="D103" s="107" t="s">
        <v>46</v>
      </c>
      <c r="E103" s="23" t="s">
        <v>787</v>
      </c>
      <c r="F103" s="138" t="s">
        <v>1835</v>
      </c>
      <c r="G103" s="138" t="s">
        <v>1836</v>
      </c>
      <c r="H103" s="139">
        <v>900</v>
      </c>
      <c r="I103" s="23"/>
      <c r="J103" s="136"/>
    </row>
    <row r="104" spans="1:10" s="17" customFormat="1" ht="36.75" customHeight="1" x14ac:dyDescent="0.2">
      <c r="A104" s="101" t="s">
        <v>1737</v>
      </c>
      <c r="B104" s="23" t="s">
        <v>786</v>
      </c>
      <c r="C104" s="109" t="s">
        <v>47</v>
      </c>
      <c r="D104" s="107" t="s">
        <v>46</v>
      </c>
      <c r="E104" s="23" t="s">
        <v>787</v>
      </c>
      <c r="F104" s="138" t="s">
        <v>1837</v>
      </c>
      <c r="G104" s="138" t="s">
        <v>1838</v>
      </c>
      <c r="H104" s="139">
        <v>900</v>
      </c>
      <c r="I104" s="23"/>
      <c r="J104" s="136"/>
    </row>
    <row r="105" spans="1:10" s="17" customFormat="1" ht="36.75" customHeight="1" x14ac:dyDescent="0.2">
      <c r="A105" s="101" t="s">
        <v>1737</v>
      </c>
      <c r="B105" s="23" t="s">
        <v>786</v>
      </c>
      <c r="C105" s="109" t="s">
        <v>47</v>
      </c>
      <c r="D105" s="107" t="s">
        <v>46</v>
      </c>
      <c r="E105" s="23" t="s">
        <v>787</v>
      </c>
      <c r="F105" s="138" t="s">
        <v>1839</v>
      </c>
      <c r="G105" s="138"/>
      <c r="H105" s="139">
        <v>900</v>
      </c>
      <c r="I105" s="23"/>
      <c r="J105" s="136"/>
    </row>
    <row r="106" spans="1:10" s="17" customFormat="1" ht="36.75" customHeight="1" x14ac:dyDescent="0.2">
      <c r="A106" s="101" t="s">
        <v>1737</v>
      </c>
      <c r="B106" s="23" t="s">
        <v>786</v>
      </c>
      <c r="C106" s="109" t="s">
        <v>47</v>
      </c>
      <c r="D106" s="107" t="s">
        <v>46</v>
      </c>
      <c r="E106" s="23" t="s">
        <v>787</v>
      </c>
      <c r="F106" s="138" t="s">
        <v>1840</v>
      </c>
      <c r="G106" s="138" t="s">
        <v>1841</v>
      </c>
      <c r="H106" s="139">
        <v>900</v>
      </c>
      <c r="I106" s="23"/>
      <c r="J106" s="136"/>
    </row>
    <row r="107" spans="1:10" s="17" customFormat="1" ht="36.75" customHeight="1" x14ac:dyDescent="0.2">
      <c r="A107" s="101" t="s">
        <v>1737</v>
      </c>
      <c r="B107" s="23" t="s">
        <v>786</v>
      </c>
      <c r="C107" s="109" t="s">
        <v>47</v>
      </c>
      <c r="D107" s="107" t="s">
        <v>46</v>
      </c>
      <c r="E107" s="23" t="s">
        <v>787</v>
      </c>
      <c r="F107" s="138" t="s">
        <v>1842</v>
      </c>
      <c r="G107" s="138" t="s">
        <v>1843</v>
      </c>
      <c r="H107" s="139">
        <v>900</v>
      </c>
      <c r="I107" s="23"/>
      <c r="J107" s="136"/>
    </row>
    <row r="108" spans="1:10" s="17" customFormat="1" ht="36.75" customHeight="1" x14ac:dyDescent="0.2">
      <c r="A108" s="101" t="s">
        <v>1737</v>
      </c>
      <c r="B108" s="23" t="s">
        <v>786</v>
      </c>
      <c r="C108" s="109" t="s">
        <v>47</v>
      </c>
      <c r="D108" s="107" t="s">
        <v>46</v>
      </c>
      <c r="E108" s="23" t="s">
        <v>787</v>
      </c>
      <c r="F108" s="138" t="s">
        <v>1844</v>
      </c>
      <c r="G108" s="138" t="s">
        <v>1845</v>
      </c>
      <c r="H108" s="139">
        <v>900</v>
      </c>
      <c r="I108" s="23"/>
      <c r="J108" s="136"/>
    </row>
    <row r="109" spans="1:10" s="17" customFormat="1" ht="36.75" customHeight="1" x14ac:dyDescent="0.2">
      <c r="A109" s="101" t="s">
        <v>1737</v>
      </c>
      <c r="B109" s="23" t="s">
        <v>786</v>
      </c>
      <c r="C109" s="109" t="s">
        <v>47</v>
      </c>
      <c r="D109" s="107" t="s">
        <v>46</v>
      </c>
      <c r="E109" s="23" t="s">
        <v>787</v>
      </c>
      <c r="F109" s="138" t="s">
        <v>1846</v>
      </c>
      <c r="G109" s="138" t="s">
        <v>1847</v>
      </c>
      <c r="H109" s="139">
        <v>900</v>
      </c>
      <c r="I109" s="23"/>
      <c r="J109" s="136"/>
    </row>
    <row r="110" spans="1:10" s="17" customFormat="1" ht="36.75" customHeight="1" x14ac:dyDescent="0.2">
      <c r="A110" s="101" t="s">
        <v>1737</v>
      </c>
      <c r="B110" s="23" t="s">
        <v>786</v>
      </c>
      <c r="C110" s="109" t="s">
        <v>47</v>
      </c>
      <c r="D110" s="107" t="s">
        <v>46</v>
      </c>
      <c r="E110" s="23" t="s">
        <v>787</v>
      </c>
      <c r="F110" s="138" t="s">
        <v>1806</v>
      </c>
      <c r="G110" s="138"/>
      <c r="H110" s="139">
        <v>1200</v>
      </c>
      <c r="I110" s="23"/>
      <c r="J110" s="136"/>
    </row>
    <row r="111" spans="1:10" s="17" customFormat="1" ht="36.75" customHeight="1" x14ac:dyDescent="0.2">
      <c r="A111" s="101" t="s">
        <v>1737</v>
      </c>
      <c r="B111" s="23" t="s">
        <v>786</v>
      </c>
      <c r="C111" s="109" t="s">
        <v>47</v>
      </c>
      <c r="D111" s="107" t="s">
        <v>46</v>
      </c>
      <c r="E111" s="23" t="s">
        <v>787</v>
      </c>
      <c r="F111" s="138" t="s">
        <v>666</v>
      </c>
      <c r="G111" s="138" t="s">
        <v>667</v>
      </c>
      <c r="H111" s="139">
        <v>900</v>
      </c>
      <c r="I111" s="23"/>
      <c r="J111" s="136"/>
    </row>
    <row r="112" spans="1:10" s="17" customFormat="1" ht="36.75" customHeight="1" x14ac:dyDescent="0.2">
      <c r="A112" s="101" t="s">
        <v>1737</v>
      </c>
      <c r="B112" s="23" t="s">
        <v>786</v>
      </c>
      <c r="C112" s="109" t="s">
        <v>47</v>
      </c>
      <c r="D112" s="107" t="s">
        <v>46</v>
      </c>
      <c r="E112" s="23" t="s">
        <v>787</v>
      </c>
      <c r="F112" s="138" t="s">
        <v>1848</v>
      </c>
      <c r="G112" s="138" t="s">
        <v>1849</v>
      </c>
      <c r="H112" s="139">
        <v>1800</v>
      </c>
      <c r="I112" s="23"/>
      <c r="J112" s="136"/>
    </row>
    <row r="113" spans="1:10" s="17" customFormat="1" ht="36.75" customHeight="1" x14ac:dyDescent="0.2">
      <c r="A113" s="101" t="s">
        <v>1737</v>
      </c>
      <c r="B113" s="23" t="s">
        <v>786</v>
      </c>
      <c r="C113" s="109" t="s">
        <v>47</v>
      </c>
      <c r="D113" s="107" t="s">
        <v>46</v>
      </c>
      <c r="E113" s="23" t="s">
        <v>787</v>
      </c>
      <c r="F113" s="138" t="s">
        <v>1850</v>
      </c>
      <c r="G113" s="138" t="s">
        <v>1851</v>
      </c>
      <c r="H113" s="139">
        <v>900</v>
      </c>
      <c r="I113" s="23"/>
      <c r="J113" s="136"/>
    </row>
    <row r="114" spans="1:10" s="17" customFormat="1" ht="36.75" customHeight="1" x14ac:dyDescent="0.2">
      <c r="A114" s="101" t="s">
        <v>1737</v>
      </c>
      <c r="B114" s="23" t="s">
        <v>786</v>
      </c>
      <c r="C114" s="109" t="s">
        <v>47</v>
      </c>
      <c r="D114" s="107" t="s">
        <v>46</v>
      </c>
      <c r="E114" s="23" t="s">
        <v>787</v>
      </c>
      <c r="F114" s="138" t="s">
        <v>1835</v>
      </c>
      <c r="G114" s="138" t="s">
        <v>1836</v>
      </c>
      <c r="H114" s="139">
        <v>900</v>
      </c>
      <c r="I114" s="23"/>
      <c r="J114" s="136"/>
    </row>
    <row r="115" spans="1:10" s="17" customFormat="1" ht="36.75" customHeight="1" x14ac:dyDescent="0.2">
      <c r="A115" s="101" t="s">
        <v>1737</v>
      </c>
      <c r="B115" s="23" t="s">
        <v>786</v>
      </c>
      <c r="C115" s="109" t="s">
        <v>47</v>
      </c>
      <c r="D115" s="107" t="s">
        <v>46</v>
      </c>
      <c r="E115" s="23" t="s">
        <v>787</v>
      </c>
      <c r="F115" s="138" t="s">
        <v>1837</v>
      </c>
      <c r="G115" s="138" t="s">
        <v>1838</v>
      </c>
      <c r="H115" s="139">
        <v>900</v>
      </c>
      <c r="I115" s="23"/>
      <c r="J115" s="136"/>
    </row>
    <row r="116" spans="1:10" s="17" customFormat="1" ht="36.75" customHeight="1" x14ac:dyDescent="0.2">
      <c r="A116" s="101" t="s">
        <v>1737</v>
      </c>
      <c r="B116" s="23" t="s">
        <v>786</v>
      </c>
      <c r="C116" s="109" t="s">
        <v>47</v>
      </c>
      <c r="D116" s="107" t="s">
        <v>46</v>
      </c>
      <c r="E116" s="23" t="s">
        <v>787</v>
      </c>
      <c r="F116" s="138" t="s">
        <v>1839</v>
      </c>
      <c r="G116" s="138"/>
      <c r="H116" s="139">
        <v>900</v>
      </c>
      <c r="I116" s="23"/>
      <c r="J116" s="136"/>
    </row>
    <row r="117" spans="1:10" s="17" customFormat="1" ht="36.75" customHeight="1" x14ac:dyDescent="0.2">
      <c r="A117" s="101" t="s">
        <v>1737</v>
      </c>
      <c r="B117" s="22" t="s">
        <v>786</v>
      </c>
      <c r="C117" s="151" t="s">
        <v>47</v>
      </c>
      <c r="D117" s="114" t="s">
        <v>46</v>
      </c>
      <c r="E117" s="22" t="s">
        <v>787</v>
      </c>
      <c r="F117" s="139" t="s">
        <v>2139</v>
      </c>
      <c r="G117" s="139" t="s">
        <v>2140</v>
      </c>
      <c r="H117" s="139">
        <v>900</v>
      </c>
      <c r="I117" s="23"/>
      <c r="J117" s="136"/>
    </row>
    <row r="118" spans="1:10" s="17" customFormat="1" ht="36.75" customHeight="1" x14ac:dyDescent="0.2">
      <c r="A118" s="101" t="s">
        <v>1737</v>
      </c>
      <c r="B118" s="22" t="s">
        <v>786</v>
      </c>
      <c r="C118" s="151" t="s">
        <v>47</v>
      </c>
      <c r="D118" s="114" t="s">
        <v>46</v>
      </c>
      <c r="E118" s="22" t="s">
        <v>787</v>
      </c>
      <c r="F118" s="139" t="s">
        <v>434</v>
      </c>
      <c r="G118" s="139" t="s">
        <v>2138</v>
      </c>
      <c r="H118" s="139">
        <v>900</v>
      </c>
      <c r="I118" s="23"/>
      <c r="J118" s="136"/>
    </row>
    <row r="119" spans="1:10" s="17" customFormat="1" ht="36.75" customHeight="1" x14ac:dyDescent="0.2">
      <c r="A119" s="101" t="s">
        <v>1737</v>
      </c>
      <c r="B119" s="22" t="s">
        <v>786</v>
      </c>
      <c r="C119" s="151" t="s">
        <v>47</v>
      </c>
      <c r="D119" s="114" t="s">
        <v>46</v>
      </c>
      <c r="E119" s="22" t="s">
        <v>787</v>
      </c>
      <c r="F119" s="139" t="s">
        <v>1485</v>
      </c>
      <c r="G119" s="139" t="s">
        <v>1486</v>
      </c>
      <c r="H119" s="139">
        <v>900</v>
      </c>
      <c r="I119" s="23"/>
      <c r="J119" s="136"/>
    </row>
    <row r="120" spans="1:10" s="17" customFormat="1" ht="36.75" customHeight="1" x14ac:dyDescent="0.2">
      <c r="A120" s="101" t="s">
        <v>1737</v>
      </c>
      <c r="B120" s="22" t="s">
        <v>786</v>
      </c>
      <c r="C120" s="151" t="s">
        <v>47</v>
      </c>
      <c r="D120" s="114" t="s">
        <v>46</v>
      </c>
      <c r="E120" s="22" t="s">
        <v>787</v>
      </c>
      <c r="F120" s="139" t="s">
        <v>2136</v>
      </c>
      <c r="G120" s="139" t="s">
        <v>2137</v>
      </c>
      <c r="H120" s="139">
        <v>900</v>
      </c>
      <c r="I120" s="23"/>
      <c r="J120" s="136"/>
    </row>
    <row r="121" spans="1:10" s="17" customFormat="1" ht="36.75" customHeight="1" x14ac:dyDescent="0.2">
      <c r="A121" s="101" t="s">
        <v>1737</v>
      </c>
      <c r="B121" s="22" t="s">
        <v>786</v>
      </c>
      <c r="C121" s="151" t="s">
        <v>47</v>
      </c>
      <c r="D121" s="114" t="s">
        <v>46</v>
      </c>
      <c r="E121" s="22" t="s">
        <v>787</v>
      </c>
      <c r="F121" s="139" t="s">
        <v>2134</v>
      </c>
      <c r="G121" s="139" t="s">
        <v>2135</v>
      </c>
      <c r="H121" s="139">
        <v>900</v>
      </c>
      <c r="I121" s="23"/>
      <c r="J121" s="136"/>
    </row>
    <row r="122" spans="1:10" s="17" customFormat="1" ht="36.75" customHeight="1" x14ac:dyDescent="0.2">
      <c r="A122" s="101" t="s">
        <v>1737</v>
      </c>
      <c r="B122" s="22" t="s">
        <v>786</v>
      </c>
      <c r="C122" s="151" t="s">
        <v>47</v>
      </c>
      <c r="D122" s="114" t="s">
        <v>46</v>
      </c>
      <c r="E122" s="22" t="s">
        <v>787</v>
      </c>
      <c r="F122" s="139" t="s">
        <v>2133</v>
      </c>
      <c r="G122" s="139"/>
      <c r="H122" s="139">
        <v>900</v>
      </c>
      <c r="I122" s="23"/>
      <c r="J122" s="136"/>
    </row>
    <row r="123" spans="1:10" s="17" customFormat="1" ht="36.75" customHeight="1" x14ac:dyDescent="0.2">
      <c r="A123" s="101" t="s">
        <v>1737</v>
      </c>
      <c r="B123" s="22" t="s">
        <v>786</v>
      </c>
      <c r="C123" s="151" t="s">
        <v>47</v>
      </c>
      <c r="D123" s="114" t="s">
        <v>46</v>
      </c>
      <c r="E123" s="22" t="s">
        <v>787</v>
      </c>
      <c r="F123" s="139" t="s">
        <v>2132</v>
      </c>
      <c r="G123" s="139" t="s">
        <v>2131</v>
      </c>
      <c r="H123" s="139">
        <v>900</v>
      </c>
      <c r="I123" s="23"/>
      <c r="J123" s="136"/>
    </row>
    <row r="124" spans="1:10" s="17" customFormat="1" ht="36.75" customHeight="1" x14ac:dyDescent="0.2">
      <c r="A124" s="101" t="s">
        <v>1737</v>
      </c>
      <c r="B124" s="22" t="s">
        <v>786</v>
      </c>
      <c r="C124" s="151" t="s">
        <v>47</v>
      </c>
      <c r="D124" s="114" t="s">
        <v>46</v>
      </c>
      <c r="E124" s="22" t="s">
        <v>787</v>
      </c>
      <c r="F124" s="139" t="s">
        <v>2129</v>
      </c>
      <c r="G124" s="139" t="s">
        <v>2130</v>
      </c>
      <c r="H124" s="139">
        <v>900</v>
      </c>
      <c r="I124" s="23"/>
      <c r="J124" s="136"/>
    </row>
    <row r="125" spans="1:10" s="17" customFormat="1" ht="36.75" customHeight="1" x14ac:dyDescent="0.2">
      <c r="A125" s="101" t="s">
        <v>1737</v>
      </c>
      <c r="B125" s="22" t="s">
        <v>786</v>
      </c>
      <c r="C125" s="151" t="s">
        <v>47</v>
      </c>
      <c r="D125" s="114" t="s">
        <v>46</v>
      </c>
      <c r="E125" s="22" t="s">
        <v>787</v>
      </c>
      <c r="F125" s="139" t="s">
        <v>2128</v>
      </c>
      <c r="G125" s="139" t="s">
        <v>2127</v>
      </c>
      <c r="H125" s="139">
        <v>900</v>
      </c>
      <c r="I125" s="23"/>
      <c r="J125" s="136"/>
    </row>
    <row r="126" spans="1:10" s="17" customFormat="1" ht="36.75" customHeight="1" x14ac:dyDescent="0.2">
      <c r="A126" s="101" t="s">
        <v>1737</v>
      </c>
      <c r="B126" s="22" t="s">
        <v>786</v>
      </c>
      <c r="C126" s="151" t="s">
        <v>47</v>
      </c>
      <c r="D126" s="114" t="s">
        <v>46</v>
      </c>
      <c r="E126" s="22" t="s">
        <v>787</v>
      </c>
      <c r="F126" s="139" t="s">
        <v>2126</v>
      </c>
      <c r="G126" s="139" t="s">
        <v>2127</v>
      </c>
      <c r="H126" s="139">
        <v>900</v>
      </c>
      <c r="I126" s="23"/>
      <c r="J126" s="136"/>
    </row>
    <row r="127" spans="1:10" s="17" customFormat="1" ht="36.75" customHeight="1" x14ac:dyDescent="0.2">
      <c r="A127" s="101" t="s">
        <v>1737</v>
      </c>
      <c r="B127" s="22" t="s">
        <v>786</v>
      </c>
      <c r="C127" s="151" t="s">
        <v>47</v>
      </c>
      <c r="D127" s="114" t="s">
        <v>46</v>
      </c>
      <c r="E127" s="22" t="s">
        <v>787</v>
      </c>
      <c r="F127" s="139" t="s">
        <v>436</v>
      </c>
      <c r="G127" s="139" t="s">
        <v>437</v>
      </c>
      <c r="H127" s="139">
        <v>900</v>
      </c>
      <c r="I127" s="23"/>
      <c r="J127" s="136"/>
    </row>
    <row r="128" spans="1:10" s="17" customFormat="1" ht="36.75" customHeight="1" x14ac:dyDescent="0.2">
      <c r="A128" s="101" t="s">
        <v>1737</v>
      </c>
      <c r="B128" s="22" t="s">
        <v>786</v>
      </c>
      <c r="C128" s="151" t="s">
        <v>47</v>
      </c>
      <c r="D128" s="114" t="s">
        <v>46</v>
      </c>
      <c r="E128" s="22" t="s">
        <v>787</v>
      </c>
      <c r="F128" s="139" t="s">
        <v>1227</v>
      </c>
      <c r="G128" s="139" t="s">
        <v>1228</v>
      </c>
      <c r="H128" s="139">
        <v>900</v>
      </c>
      <c r="I128" s="23"/>
      <c r="J128" s="136"/>
    </row>
    <row r="129" spans="1:10" s="17" customFormat="1" ht="36.75" customHeight="1" x14ac:dyDescent="0.2">
      <c r="A129" s="101" t="s">
        <v>1737</v>
      </c>
      <c r="B129" s="22" t="s">
        <v>786</v>
      </c>
      <c r="C129" s="151" t="s">
        <v>47</v>
      </c>
      <c r="D129" s="114" t="s">
        <v>46</v>
      </c>
      <c r="E129" s="22" t="s">
        <v>787</v>
      </c>
      <c r="F129" s="139" t="s">
        <v>2124</v>
      </c>
      <c r="G129" s="139" t="s">
        <v>2125</v>
      </c>
      <c r="H129" s="139">
        <v>900</v>
      </c>
      <c r="I129" s="23"/>
      <c r="J129" s="136"/>
    </row>
    <row r="130" spans="1:10" s="17" customFormat="1" ht="36.75" customHeight="1" x14ac:dyDescent="0.2">
      <c r="A130" s="101" t="s">
        <v>1737</v>
      </c>
      <c r="B130" s="22" t="s">
        <v>786</v>
      </c>
      <c r="C130" s="151" t="s">
        <v>47</v>
      </c>
      <c r="D130" s="114" t="s">
        <v>46</v>
      </c>
      <c r="E130" s="22" t="s">
        <v>787</v>
      </c>
      <c r="F130" s="139" t="s">
        <v>2122</v>
      </c>
      <c r="G130" s="139" t="s">
        <v>2123</v>
      </c>
      <c r="H130" s="139">
        <v>900</v>
      </c>
      <c r="I130" s="23"/>
      <c r="J130" s="136"/>
    </row>
    <row r="131" spans="1:10" s="17" customFormat="1" ht="36.75" customHeight="1" x14ac:dyDescent="0.2">
      <c r="A131" s="101" t="s">
        <v>1737</v>
      </c>
      <c r="B131" s="22" t="s">
        <v>786</v>
      </c>
      <c r="C131" s="151" t="s">
        <v>47</v>
      </c>
      <c r="D131" s="114" t="s">
        <v>46</v>
      </c>
      <c r="E131" s="22" t="s">
        <v>787</v>
      </c>
      <c r="F131" s="139" t="s">
        <v>2120</v>
      </c>
      <c r="G131" s="139" t="s">
        <v>2121</v>
      </c>
      <c r="H131" s="139">
        <v>900</v>
      </c>
      <c r="I131" s="23"/>
      <c r="J131" s="136"/>
    </row>
    <row r="132" spans="1:10" s="17" customFormat="1" ht="36.75" customHeight="1" x14ac:dyDescent="0.2">
      <c r="A132" s="101" t="s">
        <v>1737</v>
      </c>
      <c r="B132" s="22" t="s">
        <v>786</v>
      </c>
      <c r="C132" s="151" t="s">
        <v>47</v>
      </c>
      <c r="D132" s="114" t="s">
        <v>46</v>
      </c>
      <c r="E132" s="22" t="s">
        <v>787</v>
      </c>
      <c r="F132" s="139" t="s">
        <v>2119</v>
      </c>
      <c r="G132" s="139" t="s">
        <v>433</v>
      </c>
      <c r="H132" s="139">
        <v>900</v>
      </c>
      <c r="I132" s="23"/>
      <c r="J132" s="136"/>
    </row>
    <row r="133" spans="1:10" s="17" customFormat="1" ht="36.75" customHeight="1" x14ac:dyDescent="0.2">
      <c r="A133" s="101" t="s">
        <v>1737</v>
      </c>
      <c r="B133" s="22" t="s">
        <v>786</v>
      </c>
      <c r="C133" s="151" t="s">
        <v>47</v>
      </c>
      <c r="D133" s="114" t="s">
        <v>46</v>
      </c>
      <c r="E133" s="22" t="s">
        <v>787</v>
      </c>
      <c r="F133" s="139" t="s">
        <v>760</v>
      </c>
      <c r="G133" s="139" t="s">
        <v>761</v>
      </c>
      <c r="H133" s="139">
        <v>900</v>
      </c>
      <c r="I133" s="23"/>
      <c r="J133" s="136"/>
    </row>
    <row r="134" spans="1:10" s="17" customFormat="1" ht="36.75" customHeight="1" x14ac:dyDescent="0.2">
      <c r="A134" s="101" t="s">
        <v>1737</v>
      </c>
      <c r="B134" s="22" t="s">
        <v>786</v>
      </c>
      <c r="C134" s="151" t="s">
        <v>47</v>
      </c>
      <c r="D134" s="114" t="s">
        <v>46</v>
      </c>
      <c r="E134" s="22" t="s">
        <v>787</v>
      </c>
      <c r="F134" s="139" t="s">
        <v>748</v>
      </c>
      <c r="G134" s="139" t="s">
        <v>749</v>
      </c>
      <c r="H134" s="139">
        <v>900</v>
      </c>
      <c r="I134" s="23"/>
      <c r="J134" s="136"/>
    </row>
    <row r="135" spans="1:10" s="17" customFormat="1" ht="36.75" customHeight="1" x14ac:dyDescent="0.2">
      <c r="A135" s="101" t="s">
        <v>1737</v>
      </c>
      <c r="B135" s="22" t="s">
        <v>786</v>
      </c>
      <c r="C135" s="151" t="s">
        <v>47</v>
      </c>
      <c r="D135" s="114" t="s">
        <v>46</v>
      </c>
      <c r="E135" s="22" t="s">
        <v>787</v>
      </c>
      <c r="F135" s="139" t="s">
        <v>2118</v>
      </c>
      <c r="G135" s="139"/>
      <c r="H135" s="139">
        <v>900</v>
      </c>
      <c r="I135" s="23"/>
      <c r="J135" s="136"/>
    </row>
    <row r="136" spans="1:10" s="17" customFormat="1" ht="36.75" customHeight="1" x14ac:dyDescent="0.2">
      <c r="A136" s="101" t="s">
        <v>1737</v>
      </c>
      <c r="B136" s="22" t="s">
        <v>786</v>
      </c>
      <c r="C136" s="151" t="s">
        <v>47</v>
      </c>
      <c r="D136" s="114" t="s">
        <v>46</v>
      </c>
      <c r="E136" s="22" t="s">
        <v>787</v>
      </c>
      <c r="F136" s="139" t="s">
        <v>2117</v>
      </c>
      <c r="G136" s="139"/>
      <c r="H136" s="139">
        <v>600</v>
      </c>
      <c r="I136" s="23"/>
      <c r="J136" s="136"/>
    </row>
    <row r="137" spans="1:10" s="17" customFormat="1" ht="36.75" customHeight="1" x14ac:dyDescent="0.2">
      <c r="A137" s="101" t="s">
        <v>1737</v>
      </c>
      <c r="B137" s="22" t="s">
        <v>786</v>
      </c>
      <c r="C137" s="151" t="s">
        <v>47</v>
      </c>
      <c r="D137" s="114" t="s">
        <v>46</v>
      </c>
      <c r="E137" s="22" t="s">
        <v>787</v>
      </c>
      <c r="F137" s="139" t="s">
        <v>2114</v>
      </c>
      <c r="G137" s="139" t="s">
        <v>2115</v>
      </c>
      <c r="H137" s="139">
        <v>600</v>
      </c>
      <c r="I137" s="23"/>
      <c r="J137" s="136"/>
    </row>
    <row r="138" spans="1:10" s="17" customFormat="1" ht="36.75" customHeight="1" x14ac:dyDescent="0.2">
      <c r="A138" s="101" t="s">
        <v>1737</v>
      </c>
      <c r="B138" s="22" t="s">
        <v>786</v>
      </c>
      <c r="C138" s="151" t="s">
        <v>47</v>
      </c>
      <c r="D138" s="114" t="s">
        <v>46</v>
      </c>
      <c r="E138" s="22" t="s">
        <v>787</v>
      </c>
      <c r="F138" s="139" t="s">
        <v>2113</v>
      </c>
      <c r="G138" s="139" t="s">
        <v>2116</v>
      </c>
      <c r="H138" s="139">
        <v>600</v>
      </c>
      <c r="I138" s="23"/>
      <c r="J138" s="136"/>
    </row>
    <row r="139" spans="1:10" s="17" customFormat="1" ht="44.25" customHeight="1" x14ac:dyDescent="0.2">
      <c r="A139" s="101" t="s">
        <v>1736</v>
      </c>
      <c r="B139" s="23" t="s">
        <v>734</v>
      </c>
      <c r="C139" s="109" t="s">
        <v>47</v>
      </c>
      <c r="D139" s="107" t="s">
        <v>46</v>
      </c>
      <c r="E139" s="23" t="s">
        <v>735</v>
      </c>
      <c r="F139" s="137" t="s">
        <v>1761</v>
      </c>
      <c r="G139" s="138" t="s">
        <v>1762</v>
      </c>
      <c r="H139" s="138">
        <v>840</v>
      </c>
      <c r="I139" s="23"/>
      <c r="J139" s="136">
        <v>66120</v>
      </c>
    </row>
    <row r="140" spans="1:10" s="106" customFormat="1" ht="35.25" customHeight="1" x14ac:dyDescent="0.2">
      <c r="A140" s="101" t="s">
        <v>1736</v>
      </c>
      <c r="B140" s="23" t="s">
        <v>734</v>
      </c>
      <c r="C140" s="109" t="s">
        <v>47</v>
      </c>
      <c r="D140" s="107" t="s">
        <v>46</v>
      </c>
      <c r="E140" s="23" t="s">
        <v>735</v>
      </c>
      <c r="F140" s="137" t="s">
        <v>1763</v>
      </c>
      <c r="G140" s="138" t="s">
        <v>1764</v>
      </c>
      <c r="H140" s="138">
        <v>812</v>
      </c>
      <c r="I140" s="103"/>
    </row>
    <row r="141" spans="1:10" s="106" customFormat="1" ht="35.25" customHeight="1" x14ac:dyDescent="0.2">
      <c r="A141" s="101" t="s">
        <v>1736</v>
      </c>
      <c r="B141" s="23" t="s">
        <v>734</v>
      </c>
      <c r="C141" s="109" t="s">
        <v>47</v>
      </c>
      <c r="D141" s="107" t="s">
        <v>46</v>
      </c>
      <c r="E141" s="23" t="s">
        <v>735</v>
      </c>
      <c r="F141" s="137" t="s">
        <v>1765</v>
      </c>
      <c r="G141" s="138" t="s">
        <v>1766</v>
      </c>
      <c r="H141" s="138">
        <v>812</v>
      </c>
      <c r="I141" s="103"/>
    </row>
    <row r="142" spans="1:10" s="106" customFormat="1" ht="35.25" customHeight="1" x14ac:dyDescent="0.2">
      <c r="A142" s="101" t="s">
        <v>1736</v>
      </c>
      <c r="B142" s="23" t="s">
        <v>734</v>
      </c>
      <c r="C142" s="109" t="s">
        <v>47</v>
      </c>
      <c r="D142" s="107" t="s">
        <v>46</v>
      </c>
      <c r="E142" s="23" t="s">
        <v>735</v>
      </c>
      <c r="F142" s="137" t="s">
        <v>1767</v>
      </c>
      <c r="G142" s="138"/>
      <c r="H142" s="138">
        <v>812</v>
      </c>
      <c r="I142" s="103"/>
    </row>
    <row r="143" spans="1:10" s="106" customFormat="1" ht="35.25" customHeight="1" x14ac:dyDescent="0.2">
      <c r="A143" s="101" t="s">
        <v>1736</v>
      </c>
      <c r="B143" s="23" t="s">
        <v>734</v>
      </c>
      <c r="C143" s="109" t="s">
        <v>47</v>
      </c>
      <c r="D143" s="107" t="s">
        <v>46</v>
      </c>
      <c r="E143" s="23" t="s">
        <v>735</v>
      </c>
      <c r="F143" s="137" t="s">
        <v>1190</v>
      </c>
      <c r="G143" s="138" t="s">
        <v>1768</v>
      </c>
      <c r="H143" s="138">
        <v>812</v>
      </c>
      <c r="I143" s="103"/>
    </row>
    <row r="144" spans="1:10" s="106" customFormat="1" ht="35.25" customHeight="1" x14ac:dyDescent="0.2">
      <c r="A144" s="101" t="s">
        <v>1736</v>
      </c>
      <c r="B144" s="23" t="s">
        <v>734</v>
      </c>
      <c r="C144" s="109" t="s">
        <v>47</v>
      </c>
      <c r="D144" s="107" t="s">
        <v>46</v>
      </c>
      <c r="E144" s="23" t="s">
        <v>735</v>
      </c>
      <c r="F144" s="137" t="s">
        <v>1769</v>
      </c>
      <c r="G144" s="138" t="s">
        <v>1770</v>
      </c>
      <c r="H144" s="138">
        <v>580</v>
      </c>
      <c r="I144" s="103"/>
    </row>
    <row r="145" spans="1:9" s="106" customFormat="1" ht="35.25" customHeight="1" x14ac:dyDescent="0.2">
      <c r="A145" s="101" t="s">
        <v>1736</v>
      </c>
      <c r="B145" s="23" t="s">
        <v>734</v>
      </c>
      <c r="C145" s="109" t="s">
        <v>47</v>
      </c>
      <c r="D145" s="107" t="s">
        <v>46</v>
      </c>
      <c r="E145" s="23" t="s">
        <v>735</v>
      </c>
      <c r="F145" s="137" t="s">
        <v>1771</v>
      </c>
      <c r="G145" s="138" t="s">
        <v>1772</v>
      </c>
      <c r="H145" s="138">
        <v>580</v>
      </c>
      <c r="I145" s="103"/>
    </row>
    <row r="146" spans="1:9" s="106" customFormat="1" ht="35.25" customHeight="1" x14ac:dyDescent="0.2">
      <c r="A146" s="101" t="s">
        <v>1736</v>
      </c>
      <c r="B146" s="23" t="s">
        <v>734</v>
      </c>
      <c r="C146" s="109" t="s">
        <v>47</v>
      </c>
      <c r="D146" s="107" t="s">
        <v>46</v>
      </c>
      <c r="E146" s="23" t="s">
        <v>735</v>
      </c>
      <c r="F146" s="137" t="s">
        <v>1773</v>
      </c>
      <c r="G146" s="138" t="s">
        <v>1774</v>
      </c>
      <c r="H146" s="138">
        <v>812</v>
      </c>
      <c r="I146" s="103"/>
    </row>
    <row r="147" spans="1:9" s="106" customFormat="1" ht="35.25" customHeight="1" x14ac:dyDescent="0.2">
      <c r="A147" s="101" t="s">
        <v>1736</v>
      </c>
      <c r="B147" s="23" t="s">
        <v>734</v>
      </c>
      <c r="C147" s="109" t="s">
        <v>47</v>
      </c>
      <c r="D147" s="107" t="s">
        <v>46</v>
      </c>
      <c r="E147" s="23" t="s">
        <v>735</v>
      </c>
      <c r="F147" s="137" t="s">
        <v>1775</v>
      </c>
      <c r="G147" s="138" t="s">
        <v>1776</v>
      </c>
      <c r="H147" s="138">
        <v>812</v>
      </c>
      <c r="I147" s="103"/>
    </row>
    <row r="148" spans="1:9" s="106" customFormat="1" ht="35.25" customHeight="1" x14ac:dyDescent="0.2">
      <c r="A148" s="101" t="s">
        <v>1736</v>
      </c>
      <c r="B148" s="23" t="s">
        <v>734</v>
      </c>
      <c r="C148" s="109" t="s">
        <v>47</v>
      </c>
      <c r="D148" s="107" t="s">
        <v>46</v>
      </c>
      <c r="E148" s="23" t="s">
        <v>735</v>
      </c>
      <c r="F148" s="137" t="s">
        <v>826</v>
      </c>
      <c r="G148" s="138" t="s">
        <v>827</v>
      </c>
      <c r="H148" s="145">
        <v>812</v>
      </c>
      <c r="I148" s="103"/>
    </row>
    <row r="149" spans="1:9" s="106" customFormat="1" ht="35.25" customHeight="1" x14ac:dyDescent="0.2">
      <c r="A149" s="101" t="s">
        <v>1736</v>
      </c>
      <c r="B149" s="23" t="s">
        <v>734</v>
      </c>
      <c r="C149" s="109" t="s">
        <v>47</v>
      </c>
      <c r="D149" s="107" t="s">
        <v>46</v>
      </c>
      <c r="E149" s="23" t="s">
        <v>735</v>
      </c>
      <c r="F149" s="137" t="s">
        <v>1777</v>
      </c>
      <c r="G149" s="138" t="s">
        <v>1778</v>
      </c>
      <c r="H149" s="138">
        <v>812</v>
      </c>
      <c r="I149" s="103"/>
    </row>
    <row r="150" spans="1:9" s="106" customFormat="1" ht="35.25" customHeight="1" x14ac:dyDescent="0.2">
      <c r="A150" s="101" t="s">
        <v>1736</v>
      </c>
      <c r="B150" s="23" t="s">
        <v>734</v>
      </c>
      <c r="C150" s="109" t="s">
        <v>47</v>
      </c>
      <c r="D150" s="107" t="s">
        <v>46</v>
      </c>
      <c r="E150" s="23" t="s">
        <v>735</v>
      </c>
      <c r="F150" s="137" t="s">
        <v>1779</v>
      </c>
      <c r="G150" s="138" t="s">
        <v>1780</v>
      </c>
      <c r="H150" s="138">
        <v>812</v>
      </c>
      <c r="I150" s="103"/>
    </row>
    <row r="151" spans="1:9" s="106" customFormat="1" ht="35.25" customHeight="1" x14ac:dyDescent="0.2">
      <c r="A151" s="101" t="s">
        <v>1736</v>
      </c>
      <c r="B151" s="23" t="s">
        <v>734</v>
      </c>
      <c r="C151" s="109" t="s">
        <v>47</v>
      </c>
      <c r="D151" s="107" t="s">
        <v>46</v>
      </c>
      <c r="E151" s="23" t="s">
        <v>735</v>
      </c>
      <c r="F151" s="137" t="s">
        <v>1781</v>
      </c>
      <c r="G151" s="138" t="s">
        <v>1782</v>
      </c>
      <c r="H151" s="138">
        <v>812</v>
      </c>
      <c r="I151" s="103"/>
    </row>
    <row r="152" spans="1:9" s="106" customFormat="1" ht="35.25" customHeight="1" x14ac:dyDescent="0.2">
      <c r="A152" s="101" t="s">
        <v>1736</v>
      </c>
      <c r="B152" s="23" t="s">
        <v>734</v>
      </c>
      <c r="C152" s="109" t="s">
        <v>47</v>
      </c>
      <c r="D152" s="107" t="s">
        <v>46</v>
      </c>
      <c r="E152" s="23" t="s">
        <v>735</v>
      </c>
      <c r="F152" s="137" t="s">
        <v>1783</v>
      </c>
      <c r="G152" s="138" t="s">
        <v>1784</v>
      </c>
      <c r="H152" s="138">
        <v>812</v>
      </c>
      <c r="I152" s="103"/>
    </row>
    <row r="153" spans="1:9" s="106" customFormat="1" ht="35.25" customHeight="1" x14ac:dyDescent="0.2">
      <c r="A153" s="101" t="s">
        <v>1736</v>
      </c>
      <c r="B153" s="23" t="s">
        <v>734</v>
      </c>
      <c r="C153" s="109" t="s">
        <v>47</v>
      </c>
      <c r="D153" s="107" t="s">
        <v>46</v>
      </c>
      <c r="E153" s="23" t="s">
        <v>735</v>
      </c>
      <c r="F153" s="137" t="s">
        <v>1785</v>
      </c>
      <c r="G153" s="138" t="s">
        <v>1786</v>
      </c>
      <c r="H153" s="138">
        <v>812</v>
      </c>
      <c r="I153" s="103"/>
    </row>
    <row r="154" spans="1:9" s="106" customFormat="1" ht="35.25" customHeight="1" x14ac:dyDescent="0.2">
      <c r="A154" s="101" t="s">
        <v>1736</v>
      </c>
      <c r="B154" s="23" t="s">
        <v>734</v>
      </c>
      <c r="C154" s="109" t="s">
        <v>47</v>
      </c>
      <c r="D154" s="107" t="s">
        <v>46</v>
      </c>
      <c r="E154" s="23" t="s">
        <v>735</v>
      </c>
      <c r="F154" s="137" t="s">
        <v>1787</v>
      </c>
      <c r="G154" s="138" t="s">
        <v>614</v>
      </c>
      <c r="H154" s="138">
        <v>812</v>
      </c>
      <c r="I154" s="103"/>
    </row>
    <row r="155" spans="1:9" s="106" customFormat="1" ht="35.25" customHeight="1" x14ac:dyDescent="0.2">
      <c r="A155" s="101" t="s">
        <v>1736</v>
      </c>
      <c r="B155" s="23" t="s">
        <v>734</v>
      </c>
      <c r="C155" s="109" t="s">
        <v>47</v>
      </c>
      <c r="D155" s="107" t="s">
        <v>46</v>
      </c>
      <c r="E155" s="23" t="s">
        <v>735</v>
      </c>
      <c r="F155" s="137" t="s">
        <v>1788</v>
      </c>
      <c r="G155" s="138" t="s">
        <v>1789</v>
      </c>
      <c r="H155" s="138">
        <v>812</v>
      </c>
      <c r="I155" s="103"/>
    </row>
    <row r="156" spans="1:9" s="106" customFormat="1" ht="35.25" customHeight="1" x14ac:dyDescent="0.2">
      <c r="A156" s="101" t="s">
        <v>1736</v>
      </c>
      <c r="B156" s="23" t="s">
        <v>734</v>
      </c>
      <c r="C156" s="109" t="s">
        <v>47</v>
      </c>
      <c r="D156" s="107" t="s">
        <v>46</v>
      </c>
      <c r="E156" s="23" t="s">
        <v>735</v>
      </c>
      <c r="F156" s="137" t="s">
        <v>1790</v>
      </c>
      <c r="G156" s="138"/>
      <c r="H156" s="138">
        <v>812</v>
      </c>
      <c r="I156" s="103"/>
    </row>
    <row r="157" spans="1:9" s="106" customFormat="1" ht="35.25" customHeight="1" x14ac:dyDescent="0.2">
      <c r="A157" s="101" t="s">
        <v>1736</v>
      </c>
      <c r="B157" s="23" t="s">
        <v>734</v>
      </c>
      <c r="C157" s="109" t="s">
        <v>47</v>
      </c>
      <c r="D157" s="107" t="s">
        <v>46</v>
      </c>
      <c r="E157" s="23" t="s">
        <v>735</v>
      </c>
      <c r="F157" s="137" t="s">
        <v>1791</v>
      </c>
      <c r="G157" s="138" t="s">
        <v>1792</v>
      </c>
      <c r="H157" s="138">
        <v>812</v>
      </c>
      <c r="I157" s="103"/>
    </row>
    <row r="158" spans="1:9" s="106" customFormat="1" ht="35.25" customHeight="1" x14ac:dyDescent="0.2">
      <c r="A158" s="101" t="s">
        <v>1736</v>
      </c>
      <c r="B158" s="23" t="s">
        <v>734</v>
      </c>
      <c r="C158" s="109" t="s">
        <v>47</v>
      </c>
      <c r="D158" s="107" t="s">
        <v>46</v>
      </c>
      <c r="E158" s="23" t="s">
        <v>735</v>
      </c>
      <c r="F158" s="137" t="s">
        <v>1793</v>
      </c>
      <c r="G158" s="138" t="s">
        <v>1794</v>
      </c>
      <c r="H158" s="138">
        <v>812</v>
      </c>
      <c r="I158" s="103"/>
    </row>
    <row r="159" spans="1:9" s="106" customFormat="1" ht="35.25" customHeight="1" x14ac:dyDescent="0.2">
      <c r="A159" s="101" t="s">
        <v>1736</v>
      </c>
      <c r="B159" s="23" t="s">
        <v>734</v>
      </c>
      <c r="C159" s="109" t="s">
        <v>47</v>
      </c>
      <c r="D159" s="107" t="s">
        <v>46</v>
      </c>
      <c r="E159" s="23" t="s">
        <v>735</v>
      </c>
      <c r="F159" s="137" t="s">
        <v>1795</v>
      </c>
      <c r="G159" s="138" t="s">
        <v>1796</v>
      </c>
      <c r="H159" s="138">
        <v>812</v>
      </c>
      <c r="I159" s="103"/>
    </row>
    <row r="160" spans="1:9" s="106" customFormat="1" ht="35.25" customHeight="1" x14ac:dyDescent="0.2">
      <c r="A160" s="101" t="s">
        <v>1736</v>
      </c>
      <c r="B160" s="23" t="s">
        <v>734</v>
      </c>
      <c r="C160" s="109" t="s">
        <v>47</v>
      </c>
      <c r="D160" s="107" t="s">
        <v>46</v>
      </c>
      <c r="E160" s="23" t="s">
        <v>735</v>
      </c>
      <c r="F160" s="137" t="s">
        <v>1797</v>
      </c>
      <c r="G160" s="138"/>
      <c r="H160" s="138">
        <v>812</v>
      </c>
      <c r="I160" s="103"/>
    </row>
    <row r="161" spans="1:9" s="106" customFormat="1" ht="35.25" customHeight="1" x14ac:dyDescent="0.2">
      <c r="A161" s="101" t="s">
        <v>1736</v>
      </c>
      <c r="B161" s="23" t="s">
        <v>734</v>
      </c>
      <c r="C161" s="109" t="s">
        <v>47</v>
      </c>
      <c r="D161" s="107" t="s">
        <v>46</v>
      </c>
      <c r="E161" s="23" t="s">
        <v>735</v>
      </c>
      <c r="F161" s="137" t="s">
        <v>1798</v>
      </c>
      <c r="G161" s="138" t="s">
        <v>1799</v>
      </c>
      <c r="H161" s="138">
        <v>812</v>
      </c>
      <c r="I161" s="103"/>
    </row>
    <row r="162" spans="1:9" s="106" customFormat="1" ht="35.25" customHeight="1" x14ac:dyDescent="0.2">
      <c r="A162" s="101" t="s">
        <v>1736</v>
      </c>
      <c r="B162" s="23" t="s">
        <v>734</v>
      </c>
      <c r="C162" s="109" t="s">
        <v>47</v>
      </c>
      <c r="D162" s="107" t="s">
        <v>46</v>
      </c>
      <c r="E162" s="23" t="s">
        <v>735</v>
      </c>
      <c r="F162" s="137" t="s">
        <v>1800</v>
      </c>
      <c r="G162" s="138" t="s">
        <v>1801</v>
      </c>
      <c r="H162" s="138">
        <v>812</v>
      </c>
      <c r="I162" s="103"/>
    </row>
    <row r="163" spans="1:9" s="106" customFormat="1" ht="35.25" customHeight="1" x14ac:dyDescent="0.2">
      <c r="A163" s="101" t="s">
        <v>1736</v>
      </c>
      <c r="B163" s="23" t="s">
        <v>734</v>
      </c>
      <c r="C163" s="109" t="s">
        <v>47</v>
      </c>
      <c r="D163" s="107" t="s">
        <v>46</v>
      </c>
      <c r="E163" s="23" t="s">
        <v>735</v>
      </c>
      <c r="F163" s="137" t="s">
        <v>1408</v>
      </c>
      <c r="G163" s="138" t="s">
        <v>1409</v>
      </c>
      <c r="H163" s="138">
        <v>812</v>
      </c>
      <c r="I163" s="103"/>
    </row>
    <row r="164" spans="1:9" s="106" customFormat="1" ht="35.25" customHeight="1" x14ac:dyDescent="0.2">
      <c r="A164" s="101" t="s">
        <v>1736</v>
      </c>
      <c r="B164" s="23" t="s">
        <v>734</v>
      </c>
      <c r="C164" s="109" t="s">
        <v>47</v>
      </c>
      <c r="D164" s="107" t="s">
        <v>46</v>
      </c>
      <c r="E164" s="23" t="s">
        <v>735</v>
      </c>
      <c r="F164" s="137" t="s">
        <v>1802</v>
      </c>
      <c r="G164" s="138" t="s">
        <v>1803</v>
      </c>
      <c r="H164" s="138">
        <v>812</v>
      </c>
      <c r="I164" s="103"/>
    </row>
    <row r="165" spans="1:9" s="106" customFormat="1" ht="35.25" customHeight="1" x14ac:dyDescent="0.2">
      <c r="A165" s="101" t="s">
        <v>1736</v>
      </c>
      <c r="B165" s="23" t="s">
        <v>734</v>
      </c>
      <c r="C165" s="109" t="s">
        <v>47</v>
      </c>
      <c r="D165" s="107" t="s">
        <v>46</v>
      </c>
      <c r="E165" s="23" t="s">
        <v>735</v>
      </c>
      <c r="F165" s="137" t="s">
        <v>1804</v>
      </c>
      <c r="G165" s="138" t="s">
        <v>1805</v>
      </c>
      <c r="H165" s="138">
        <v>812</v>
      </c>
      <c r="I165" s="103"/>
    </row>
    <row r="166" spans="1:9" s="106" customFormat="1" ht="35.25" customHeight="1" x14ac:dyDescent="0.2">
      <c r="A166" s="101" t="s">
        <v>1736</v>
      </c>
      <c r="B166" s="23" t="s">
        <v>734</v>
      </c>
      <c r="C166" s="109" t="s">
        <v>47</v>
      </c>
      <c r="D166" s="107" t="s">
        <v>46</v>
      </c>
      <c r="E166" s="23" t="s">
        <v>735</v>
      </c>
      <c r="F166" s="137" t="s">
        <v>1806</v>
      </c>
      <c r="G166" s="138"/>
      <c r="H166" s="139">
        <v>1160</v>
      </c>
      <c r="I166" s="103"/>
    </row>
    <row r="167" spans="1:9" s="106" customFormat="1" ht="35.25" customHeight="1" x14ac:dyDescent="0.2">
      <c r="A167" s="101" t="s">
        <v>1736</v>
      </c>
      <c r="B167" s="23" t="s">
        <v>734</v>
      </c>
      <c r="C167" s="109" t="s">
        <v>47</v>
      </c>
      <c r="D167" s="107" t="s">
        <v>46</v>
      </c>
      <c r="E167" s="23" t="s">
        <v>735</v>
      </c>
      <c r="F167" s="137" t="s">
        <v>1807</v>
      </c>
      <c r="G167" s="138" t="s">
        <v>1808</v>
      </c>
      <c r="H167" s="138">
        <v>1160</v>
      </c>
      <c r="I167" s="103"/>
    </row>
    <row r="168" spans="1:9" s="106" customFormat="1" ht="35.25" customHeight="1" x14ac:dyDescent="0.2">
      <c r="A168" s="101" t="s">
        <v>1736</v>
      </c>
      <c r="B168" s="23" t="s">
        <v>734</v>
      </c>
      <c r="C168" s="109" t="s">
        <v>47</v>
      </c>
      <c r="D168" s="107" t="s">
        <v>46</v>
      </c>
      <c r="E168" s="23" t="s">
        <v>735</v>
      </c>
      <c r="F168" s="137" t="s">
        <v>1809</v>
      </c>
      <c r="G168" s="138" t="s">
        <v>1810</v>
      </c>
      <c r="H168" s="138">
        <v>928</v>
      </c>
      <c r="I168" s="103"/>
    </row>
    <row r="169" spans="1:9" s="106" customFormat="1" ht="35.25" customHeight="1" x14ac:dyDescent="0.2">
      <c r="A169" s="101" t="s">
        <v>1736</v>
      </c>
      <c r="B169" s="23" t="s">
        <v>734</v>
      </c>
      <c r="C169" s="109" t="s">
        <v>47</v>
      </c>
      <c r="D169" s="107" t="s">
        <v>46</v>
      </c>
      <c r="E169" s="23" t="s">
        <v>735</v>
      </c>
      <c r="F169" s="137" t="s">
        <v>1811</v>
      </c>
      <c r="G169" s="138" t="s">
        <v>1812</v>
      </c>
      <c r="H169" s="138">
        <v>840</v>
      </c>
      <c r="I169" s="103"/>
    </row>
    <row r="170" spans="1:9" s="106" customFormat="1" ht="35.25" customHeight="1" x14ac:dyDescent="0.2">
      <c r="A170" s="101" t="s">
        <v>1736</v>
      </c>
      <c r="B170" s="23" t="s">
        <v>734</v>
      </c>
      <c r="C170" s="109" t="s">
        <v>47</v>
      </c>
      <c r="D170" s="107" t="s">
        <v>46</v>
      </c>
      <c r="E170" s="23" t="s">
        <v>735</v>
      </c>
      <c r="F170" s="137" t="s">
        <v>1813</v>
      </c>
      <c r="G170" s="138" t="s">
        <v>1814</v>
      </c>
      <c r="H170" s="138">
        <v>812</v>
      </c>
      <c r="I170" s="103"/>
    </row>
    <row r="171" spans="1:9" s="106" customFormat="1" ht="35.25" customHeight="1" x14ac:dyDescent="0.2">
      <c r="A171" s="101" t="s">
        <v>1736</v>
      </c>
      <c r="B171" s="23" t="s">
        <v>734</v>
      </c>
      <c r="C171" s="109" t="s">
        <v>47</v>
      </c>
      <c r="D171" s="107" t="s">
        <v>46</v>
      </c>
      <c r="E171" s="23" t="s">
        <v>735</v>
      </c>
      <c r="F171" s="137" t="s">
        <v>1815</v>
      </c>
      <c r="G171" s="138" t="s">
        <v>1816</v>
      </c>
      <c r="H171" s="138">
        <v>812</v>
      </c>
      <c r="I171" s="103"/>
    </row>
    <row r="172" spans="1:9" s="106" customFormat="1" ht="35.25" customHeight="1" x14ac:dyDescent="0.2">
      <c r="A172" s="101" t="s">
        <v>1736</v>
      </c>
      <c r="B172" s="23" t="s">
        <v>734</v>
      </c>
      <c r="C172" s="109" t="s">
        <v>47</v>
      </c>
      <c r="D172" s="107" t="s">
        <v>46</v>
      </c>
      <c r="E172" s="23" t="s">
        <v>735</v>
      </c>
      <c r="F172" s="137" t="s">
        <v>1315</v>
      </c>
      <c r="G172" s="138" t="s">
        <v>1316</v>
      </c>
      <c r="H172" s="138">
        <v>720</v>
      </c>
      <c r="I172" s="103"/>
    </row>
    <row r="173" spans="1:9" s="106" customFormat="1" ht="35.25" customHeight="1" x14ac:dyDescent="0.2">
      <c r="A173" s="101" t="s">
        <v>1736</v>
      </c>
      <c r="B173" s="22" t="s">
        <v>734</v>
      </c>
      <c r="C173" s="151" t="s">
        <v>47</v>
      </c>
      <c r="D173" s="114" t="s">
        <v>46</v>
      </c>
      <c r="E173" s="22" t="s">
        <v>735</v>
      </c>
      <c r="F173" s="155" t="s">
        <v>2110</v>
      </c>
      <c r="G173" s="155" t="s">
        <v>2112</v>
      </c>
      <c r="H173" s="139">
        <f t="shared" ref="H173:H180" si="1">7*116</f>
        <v>812</v>
      </c>
      <c r="I173" s="103"/>
    </row>
    <row r="174" spans="1:9" s="106" customFormat="1" ht="35.25" customHeight="1" x14ac:dyDescent="0.2">
      <c r="A174" s="101" t="s">
        <v>1736</v>
      </c>
      <c r="B174" s="22" t="s">
        <v>734</v>
      </c>
      <c r="C174" s="151" t="s">
        <v>47</v>
      </c>
      <c r="D174" s="114" t="s">
        <v>46</v>
      </c>
      <c r="E174" s="22" t="s">
        <v>735</v>
      </c>
      <c r="F174" s="155" t="s">
        <v>2110</v>
      </c>
      <c r="G174" s="155" t="s">
        <v>2111</v>
      </c>
      <c r="H174" s="139">
        <f t="shared" si="1"/>
        <v>812</v>
      </c>
      <c r="I174" s="103"/>
    </row>
    <row r="175" spans="1:9" s="106" customFormat="1" ht="35.25" customHeight="1" x14ac:dyDescent="0.2">
      <c r="A175" s="101" t="s">
        <v>1736</v>
      </c>
      <c r="B175" s="22" t="s">
        <v>734</v>
      </c>
      <c r="C175" s="151" t="s">
        <v>47</v>
      </c>
      <c r="D175" s="114" t="s">
        <v>46</v>
      </c>
      <c r="E175" s="22" t="s">
        <v>735</v>
      </c>
      <c r="F175" s="155" t="s">
        <v>2108</v>
      </c>
      <c r="G175" s="155" t="s">
        <v>2109</v>
      </c>
      <c r="H175" s="139">
        <f t="shared" si="1"/>
        <v>812</v>
      </c>
      <c r="I175" s="103"/>
    </row>
    <row r="176" spans="1:9" s="106" customFormat="1" ht="35.25" customHeight="1" x14ac:dyDescent="0.2">
      <c r="A176" s="101" t="s">
        <v>1736</v>
      </c>
      <c r="B176" s="22" t="s">
        <v>734</v>
      </c>
      <c r="C176" s="151" t="s">
        <v>47</v>
      </c>
      <c r="D176" s="114" t="s">
        <v>46</v>
      </c>
      <c r="E176" s="22" t="s">
        <v>735</v>
      </c>
      <c r="F176" s="155" t="s">
        <v>2106</v>
      </c>
      <c r="G176" s="155" t="s">
        <v>2107</v>
      </c>
      <c r="H176" s="139">
        <f t="shared" si="1"/>
        <v>812</v>
      </c>
      <c r="I176" s="103"/>
    </row>
    <row r="177" spans="1:9" s="106" customFormat="1" ht="35.25" customHeight="1" x14ac:dyDescent="0.2">
      <c r="A177" s="101" t="s">
        <v>1736</v>
      </c>
      <c r="B177" s="22" t="s">
        <v>734</v>
      </c>
      <c r="C177" s="151" t="s">
        <v>47</v>
      </c>
      <c r="D177" s="114" t="s">
        <v>46</v>
      </c>
      <c r="E177" s="22" t="s">
        <v>735</v>
      </c>
      <c r="F177" s="155" t="s">
        <v>2104</v>
      </c>
      <c r="G177" s="155" t="s">
        <v>2105</v>
      </c>
      <c r="H177" s="139">
        <f t="shared" si="1"/>
        <v>812</v>
      </c>
      <c r="I177" s="103"/>
    </row>
    <row r="178" spans="1:9" s="106" customFormat="1" ht="35.25" customHeight="1" x14ac:dyDescent="0.2">
      <c r="A178" s="101" t="s">
        <v>1736</v>
      </c>
      <c r="B178" s="22" t="s">
        <v>734</v>
      </c>
      <c r="C178" s="151" t="s">
        <v>47</v>
      </c>
      <c r="D178" s="114" t="s">
        <v>46</v>
      </c>
      <c r="E178" s="22" t="s">
        <v>735</v>
      </c>
      <c r="F178" s="155" t="s">
        <v>2102</v>
      </c>
      <c r="G178" s="155" t="s">
        <v>2103</v>
      </c>
      <c r="H178" s="139">
        <f t="shared" si="1"/>
        <v>812</v>
      </c>
      <c r="I178" s="103"/>
    </row>
    <row r="179" spans="1:9" s="106" customFormat="1" ht="35.25" customHeight="1" x14ac:dyDescent="0.2">
      <c r="A179" s="101" t="s">
        <v>1736</v>
      </c>
      <c r="B179" s="22" t="s">
        <v>734</v>
      </c>
      <c r="C179" s="151" t="s">
        <v>47</v>
      </c>
      <c r="D179" s="114" t="s">
        <v>46</v>
      </c>
      <c r="E179" s="22" t="s">
        <v>735</v>
      </c>
      <c r="F179" s="155" t="s">
        <v>2101</v>
      </c>
      <c r="G179" s="155"/>
      <c r="H179" s="139">
        <f t="shared" si="1"/>
        <v>812</v>
      </c>
      <c r="I179" s="103"/>
    </row>
    <row r="180" spans="1:9" s="106" customFormat="1" ht="35.25" customHeight="1" x14ac:dyDescent="0.2">
      <c r="A180" s="101" t="s">
        <v>1736</v>
      </c>
      <c r="B180" s="22" t="s">
        <v>734</v>
      </c>
      <c r="C180" s="151" t="s">
        <v>47</v>
      </c>
      <c r="D180" s="114" t="s">
        <v>46</v>
      </c>
      <c r="E180" s="22" t="s">
        <v>735</v>
      </c>
      <c r="F180" s="155" t="s">
        <v>2099</v>
      </c>
      <c r="G180" s="155" t="s">
        <v>2100</v>
      </c>
      <c r="H180" s="139">
        <f t="shared" si="1"/>
        <v>812</v>
      </c>
      <c r="I180" s="103"/>
    </row>
    <row r="181" spans="1:9" s="106" customFormat="1" ht="35.25" customHeight="1" x14ac:dyDescent="0.2">
      <c r="A181" s="101" t="s">
        <v>1736</v>
      </c>
      <c r="B181" s="22" t="s">
        <v>734</v>
      </c>
      <c r="C181" s="151" t="s">
        <v>47</v>
      </c>
      <c r="D181" s="114" t="s">
        <v>46</v>
      </c>
      <c r="E181" s="22" t="s">
        <v>735</v>
      </c>
      <c r="F181" s="155" t="s">
        <v>2098</v>
      </c>
      <c r="G181" s="155"/>
      <c r="H181" s="139">
        <f>12*116</f>
        <v>1392</v>
      </c>
      <c r="I181" s="103"/>
    </row>
    <row r="182" spans="1:9" s="106" customFormat="1" ht="35.25" customHeight="1" x14ac:dyDescent="0.2">
      <c r="A182" s="101" t="s">
        <v>1736</v>
      </c>
      <c r="B182" s="22" t="s">
        <v>734</v>
      </c>
      <c r="C182" s="151" t="s">
        <v>47</v>
      </c>
      <c r="D182" s="114" t="s">
        <v>46</v>
      </c>
      <c r="E182" s="22" t="s">
        <v>735</v>
      </c>
      <c r="F182" s="155" t="s">
        <v>2096</v>
      </c>
      <c r="G182" s="155" t="s">
        <v>2097</v>
      </c>
      <c r="H182" s="139">
        <f>7*116</f>
        <v>812</v>
      </c>
      <c r="I182" s="103"/>
    </row>
    <row r="183" spans="1:9" s="106" customFormat="1" ht="35.25" customHeight="1" x14ac:dyDescent="0.2">
      <c r="A183" s="101" t="s">
        <v>1736</v>
      </c>
      <c r="B183" s="22" t="s">
        <v>734</v>
      </c>
      <c r="C183" s="151" t="s">
        <v>47</v>
      </c>
      <c r="D183" s="114" t="s">
        <v>46</v>
      </c>
      <c r="E183" s="22" t="s">
        <v>735</v>
      </c>
      <c r="F183" s="155" t="s">
        <v>2094</v>
      </c>
      <c r="G183" s="139" t="s">
        <v>2095</v>
      </c>
      <c r="H183" s="139">
        <f>7*116</f>
        <v>812</v>
      </c>
      <c r="I183" s="103"/>
    </row>
    <row r="184" spans="1:9" s="106" customFormat="1" ht="35.25" customHeight="1" x14ac:dyDescent="0.2">
      <c r="A184" s="101" t="s">
        <v>1736</v>
      </c>
      <c r="B184" s="22" t="s">
        <v>734</v>
      </c>
      <c r="C184" s="151" t="s">
        <v>47</v>
      </c>
      <c r="D184" s="114" t="s">
        <v>46</v>
      </c>
      <c r="E184" s="22" t="s">
        <v>735</v>
      </c>
      <c r="F184" s="155" t="s">
        <v>2092</v>
      </c>
      <c r="G184" s="139" t="s">
        <v>2093</v>
      </c>
      <c r="H184" s="139">
        <f>7*116</f>
        <v>812</v>
      </c>
      <c r="I184" s="103"/>
    </row>
    <row r="185" spans="1:9" s="106" customFormat="1" ht="35.25" customHeight="1" x14ac:dyDescent="0.2">
      <c r="A185" s="101" t="s">
        <v>1736</v>
      </c>
      <c r="B185" s="22" t="s">
        <v>734</v>
      </c>
      <c r="C185" s="151" t="s">
        <v>47</v>
      </c>
      <c r="D185" s="114" t="s">
        <v>46</v>
      </c>
      <c r="E185" s="22" t="s">
        <v>735</v>
      </c>
      <c r="F185" s="155" t="s">
        <v>2090</v>
      </c>
      <c r="G185" s="139" t="s">
        <v>2091</v>
      </c>
      <c r="H185" s="139">
        <f>5*116</f>
        <v>580</v>
      </c>
      <c r="I185" s="103"/>
    </row>
    <row r="186" spans="1:9" s="106" customFormat="1" ht="35.25" customHeight="1" x14ac:dyDescent="0.2">
      <c r="A186" s="101" t="s">
        <v>1736</v>
      </c>
      <c r="B186" s="22" t="s">
        <v>734</v>
      </c>
      <c r="C186" s="151" t="s">
        <v>47</v>
      </c>
      <c r="D186" s="114" t="s">
        <v>46</v>
      </c>
      <c r="E186" s="22" t="s">
        <v>735</v>
      </c>
      <c r="F186" s="155" t="s">
        <v>1338</v>
      </c>
      <c r="G186" s="139" t="s">
        <v>1339</v>
      </c>
      <c r="H186" s="139">
        <f>7*116</f>
        <v>812</v>
      </c>
      <c r="I186" s="103"/>
    </row>
    <row r="187" spans="1:9" s="106" customFormat="1" ht="35.25" customHeight="1" x14ac:dyDescent="0.2">
      <c r="A187" s="101" t="s">
        <v>1736</v>
      </c>
      <c r="B187" s="22" t="s">
        <v>734</v>
      </c>
      <c r="C187" s="151" t="s">
        <v>47</v>
      </c>
      <c r="D187" s="114" t="s">
        <v>46</v>
      </c>
      <c r="E187" s="22" t="s">
        <v>735</v>
      </c>
      <c r="F187" s="155" t="s">
        <v>2141</v>
      </c>
      <c r="G187" s="139" t="s">
        <v>2142</v>
      </c>
      <c r="H187" s="139">
        <f>7*116</f>
        <v>812</v>
      </c>
      <c r="I187" s="103"/>
    </row>
    <row r="188" spans="1:9" s="111" customFormat="1" ht="23.25" customHeight="1" x14ac:dyDescent="0.2">
      <c r="A188" s="109" t="s">
        <v>1483</v>
      </c>
      <c r="B188" s="107" t="s">
        <v>42</v>
      </c>
      <c r="C188" s="109" t="s">
        <v>47</v>
      </c>
      <c r="D188" s="107" t="s">
        <v>46</v>
      </c>
      <c r="E188" s="109" t="s">
        <v>40</v>
      </c>
      <c r="F188" s="114" t="s">
        <v>41</v>
      </c>
      <c r="G188" s="109"/>
      <c r="H188" s="91">
        <v>2400</v>
      </c>
      <c r="I188" s="107"/>
    </row>
    <row r="189" spans="1:9" s="106" customFormat="1" ht="13.5" customHeight="1" x14ac:dyDescent="0.2">
      <c r="A189" s="102"/>
      <c r="B189" s="103"/>
      <c r="C189" s="102"/>
      <c r="D189" s="103"/>
      <c r="E189" s="102"/>
      <c r="F189" s="103"/>
      <c r="G189" s="112" t="s">
        <v>160</v>
      </c>
      <c r="H189" s="113">
        <f>SUM(H85:H188)</f>
        <v>151934.50280000002</v>
      </c>
      <c r="I189" s="103"/>
    </row>
    <row r="190" spans="1:9" s="106" customFormat="1" ht="13.5" customHeight="1" x14ac:dyDescent="0.2">
      <c r="A190" s="102"/>
      <c r="B190" s="103"/>
      <c r="C190" s="102"/>
      <c r="D190" s="103"/>
      <c r="E190" s="102"/>
      <c r="F190" s="103"/>
      <c r="G190" s="112"/>
      <c r="H190" s="113"/>
      <c r="I190" s="103"/>
    </row>
    <row r="191" spans="1:9" s="106" customFormat="1" ht="13.5" customHeight="1" x14ac:dyDescent="0.2">
      <c r="A191" s="102"/>
      <c r="B191" s="103"/>
      <c r="C191" s="102"/>
      <c r="D191" s="103"/>
      <c r="E191" s="102"/>
      <c r="F191" s="103"/>
      <c r="G191" s="112"/>
      <c r="H191" s="113"/>
      <c r="I191" s="103"/>
    </row>
    <row r="192" spans="1:9" s="106" customFormat="1" ht="48" customHeight="1" x14ac:dyDescent="0.2">
      <c r="A192" s="101" t="s">
        <v>1966</v>
      </c>
      <c r="B192" s="103" t="s">
        <v>1962</v>
      </c>
      <c r="C192" s="102" t="s">
        <v>37</v>
      </c>
      <c r="D192" s="103" t="s">
        <v>21</v>
      </c>
      <c r="E192" s="103" t="s">
        <v>150</v>
      </c>
      <c r="F192" s="103" t="s">
        <v>1963</v>
      </c>
      <c r="G192" s="104"/>
      <c r="H192" s="105">
        <v>6000</v>
      </c>
      <c r="I192" s="103" t="s">
        <v>22</v>
      </c>
    </row>
    <row r="193" spans="1:9" s="106" customFormat="1" ht="63" customHeight="1" x14ac:dyDescent="0.2">
      <c r="A193" s="101" t="s">
        <v>1961</v>
      </c>
      <c r="B193" s="103" t="s">
        <v>89</v>
      </c>
      <c r="C193" s="102" t="s">
        <v>37</v>
      </c>
      <c r="D193" s="103" t="s">
        <v>21</v>
      </c>
      <c r="E193" s="103" t="s">
        <v>1955</v>
      </c>
      <c r="F193" s="103" t="s">
        <v>234</v>
      </c>
      <c r="G193" s="104"/>
      <c r="H193" s="105">
        <v>18560</v>
      </c>
      <c r="I193" s="103"/>
    </row>
    <row r="194" spans="1:9" s="106" customFormat="1" ht="48" customHeight="1" x14ac:dyDescent="0.2">
      <c r="A194" s="101" t="s">
        <v>1960</v>
      </c>
      <c r="B194" s="103" t="s">
        <v>1962</v>
      </c>
      <c r="C194" s="102" t="s">
        <v>37</v>
      </c>
      <c r="D194" s="103" t="s">
        <v>21</v>
      </c>
      <c r="E194" s="103" t="s">
        <v>150</v>
      </c>
      <c r="F194" s="103" t="s">
        <v>1952</v>
      </c>
      <c r="G194" s="104" t="s">
        <v>231</v>
      </c>
      <c r="H194" s="105">
        <v>4060</v>
      </c>
      <c r="I194" s="103" t="s">
        <v>22</v>
      </c>
    </row>
    <row r="195" spans="1:9" s="106" customFormat="1" ht="48" customHeight="1" x14ac:dyDescent="0.2">
      <c r="A195" s="101" t="s">
        <v>1735</v>
      </c>
      <c r="B195" s="103" t="s">
        <v>169</v>
      </c>
      <c r="C195" s="102" t="s">
        <v>37</v>
      </c>
      <c r="D195" s="103" t="s">
        <v>21</v>
      </c>
      <c r="E195" s="103" t="s">
        <v>1653</v>
      </c>
      <c r="F195" s="103" t="s">
        <v>187</v>
      </c>
      <c r="G195" s="104" t="s">
        <v>188</v>
      </c>
      <c r="H195" s="105">
        <v>2500</v>
      </c>
      <c r="I195" s="103" t="s">
        <v>22</v>
      </c>
    </row>
    <row r="196" spans="1:9" s="106" customFormat="1" ht="63" customHeight="1" x14ac:dyDescent="0.2">
      <c r="A196" s="101" t="s">
        <v>1732</v>
      </c>
      <c r="B196" s="103" t="s">
        <v>89</v>
      </c>
      <c r="C196" s="102" t="s">
        <v>37</v>
      </c>
      <c r="D196" s="103" t="s">
        <v>21</v>
      </c>
      <c r="E196" s="103" t="s">
        <v>1656</v>
      </c>
      <c r="F196" s="103" t="s">
        <v>234</v>
      </c>
      <c r="G196" s="104"/>
      <c r="H196" s="105">
        <v>4000</v>
      </c>
      <c r="I196" s="103"/>
    </row>
    <row r="197" spans="1:9" s="106" customFormat="1" ht="48" customHeight="1" x14ac:dyDescent="0.2">
      <c r="A197" s="101" t="s">
        <v>1732</v>
      </c>
      <c r="B197" s="103" t="s">
        <v>89</v>
      </c>
      <c r="C197" s="102" t="s">
        <v>37</v>
      </c>
      <c r="D197" s="103" t="s">
        <v>21</v>
      </c>
      <c r="E197" s="103" t="s">
        <v>1657</v>
      </c>
      <c r="F197" s="103" t="s">
        <v>507</v>
      </c>
      <c r="G197" s="104"/>
      <c r="H197" s="105">
        <v>5000</v>
      </c>
      <c r="I197" s="103"/>
    </row>
    <row r="198" spans="1:9" s="106" customFormat="1" ht="59.25" customHeight="1" x14ac:dyDescent="0.2">
      <c r="A198" s="101" t="s">
        <v>1731</v>
      </c>
      <c r="B198" s="103" t="s">
        <v>235</v>
      </c>
      <c r="C198" s="102" t="s">
        <v>37</v>
      </c>
      <c r="D198" s="103" t="s">
        <v>21</v>
      </c>
      <c r="E198" s="103" t="s">
        <v>1658</v>
      </c>
      <c r="F198" s="103" t="s">
        <v>241</v>
      </c>
      <c r="G198" s="104"/>
      <c r="H198" s="105">
        <v>4500</v>
      </c>
      <c r="I198" s="103"/>
    </row>
    <row r="199" spans="1:9" s="106" customFormat="1" ht="48" customHeight="1" x14ac:dyDescent="0.2">
      <c r="A199" s="101" t="s">
        <v>1731</v>
      </c>
      <c r="B199" s="103" t="s">
        <v>235</v>
      </c>
      <c r="C199" s="102" t="s">
        <v>37</v>
      </c>
      <c r="D199" s="103" t="s">
        <v>21</v>
      </c>
      <c r="E199" s="103" t="s">
        <v>1658</v>
      </c>
      <c r="F199" s="103" t="s">
        <v>241</v>
      </c>
      <c r="G199" s="104"/>
      <c r="H199" s="105">
        <v>6000</v>
      </c>
      <c r="I199" s="103"/>
    </row>
    <row r="200" spans="1:9" s="106" customFormat="1" ht="47.25" customHeight="1" x14ac:dyDescent="0.2">
      <c r="A200" s="101" t="s">
        <v>1731</v>
      </c>
      <c r="B200" s="103" t="s">
        <v>235</v>
      </c>
      <c r="C200" s="102" t="s">
        <v>37</v>
      </c>
      <c r="D200" s="103" t="s">
        <v>21</v>
      </c>
      <c r="E200" s="103" t="s">
        <v>1658</v>
      </c>
      <c r="F200" s="103" t="s">
        <v>241</v>
      </c>
      <c r="G200" s="104"/>
      <c r="H200" s="105">
        <v>6000</v>
      </c>
      <c r="I200" s="103"/>
    </row>
    <row r="201" spans="1:9" s="106" customFormat="1" ht="72" customHeight="1" x14ac:dyDescent="0.2">
      <c r="A201" s="101" t="s">
        <v>1730</v>
      </c>
      <c r="B201" s="103" t="s">
        <v>169</v>
      </c>
      <c r="C201" s="102" t="s">
        <v>37</v>
      </c>
      <c r="D201" s="103" t="s">
        <v>21</v>
      </c>
      <c r="E201" s="103" t="s">
        <v>1659</v>
      </c>
      <c r="F201" s="103" t="s">
        <v>266</v>
      </c>
      <c r="G201" s="104" t="s">
        <v>267</v>
      </c>
      <c r="H201" s="105">
        <v>2100</v>
      </c>
      <c r="I201" s="103" t="s">
        <v>22</v>
      </c>
    </row>
    <row r="202" spans="1:9" s="106" customFormat="1" ht="71.25" customHeight="1" x14ac:dyDescent="0.2">
      <c r="A202" s="101" t="s">
        <v>1730</v>
      </c>
      <c r="B202" s="103" t="s">
        <v>169</v>
      </c>
      <c r="C202" s="102" t="s">
        <v>37</v>
      </c>
      <c r="D202" s="103" t="s">
        <v>21</v>
      </c>
      <c r="E202" s="103" t="s">
        <v>1660</v>
      </c>
      <c r="F202" s="103" t="s">
        <v>832</v>
      </c>
      <c r="G202" s="104" t="s">
        <v>833</v>
      </c>
      <c r="H202" s="105">
        <v>2100</v>
      </c>
      <c r="I202" s="103" t="s">
        <v>22</v>
      </c>
    </row>
    <row r="203" spans="1:9" s="106" customFormat="1" ht="71.25" customHeight="1" x14ac:dyDescent="0.2">
      <c r="A203" s="101" t="s">
        <v>1730</v>
      </c>
      <c r="B203" s="103" t="s">
        <v>169</v>
      </c>
      <c r="C203" s="102" t="s">
        <v>37</v>
      </c>
      <c r="D203" s="103" t="s">
        <v>21</v>
      </c>
      <c r="E203" s="103" t="s">
        <v>1660</v>
      </c>
      <c r="F203" s="103" t="s">
        <v>832</v>
      </c>
      <c r="G203" s="104" t="s">
        <v>833</v>
      </c>
      <c r="H203" s="105">
        <v>2100</v>
      </c>
      <c r="I203" s="103" t="s">
        <v>22</v>
      </c>
    </row>
    <row r="204" spans="1:9" s="106" customFormat="1" ht="48" customHeight="1" x14ac:dyDescent="0.2">
      <c r="A204" s="101" t="s">
        <v>1730</v>
      </c>
      <c r="B204" s="103" t="s">
        <v>169</v>
      </c>
      <c r="C204" s="102" t="s">
        <v>37</v>
      </c>
      <c r="D204" s="103" t="s">
        <v>21</v>
      </c>
      <c r="E204" s="103" t="s">
        <v>1661</v>
      </c>
      <c r="F204" s="103" t="s">
        <v>230</v>
      </c>
      <c r="G204" s="104" t="s">
        <v>231</v>
      </c>
      <c r="H204" s="105">
        <v>1500</v>
      </c>
      <c r="I204" s="103" t="s">
        <v>22</v>
      </c>
    </row>
    <row r="205" spans="1:9" s="106" customFormat="1" ht="51.75" customHeight="1" x14ac:dyDescent="0.2">
      <c r="A205" s="101" t="s">
        <v>1730</v>
      </c>
      <c r="B205" s="103" t="s">
        <v>169</v>
      </c>
      <c r="C205" s="102" t="s">
        <v>37</v>
      </c>
      <c r="D205" s="103" t="s">
        <v>21</v>
      </c>
      <c r="E205" s="103" t="s">
        <v>1662</v>
      </c>
      <c r="F205" s="103" t="s">
        <v>198</v>
      </c>
      <c r="G205" s="104" t="s">
        <v>199</v>
      </c>
      <c r="H205" s="105">
        <v>1800</v>
      </c>
      <c r="I205" s="103" t="s">
        <v>22</v>
      </c>
    </row>
    <row r="206" spans="1:9" s="106" customFormat="1" ht="63" customHeight="1" x14ac:dyDescent="0.2">
      <c r="A206" s="101" t="s">
        <v>1730</v>
      </c>
      <c r="B206" s="103" t="s">
        <v>169</v>
      </c>
      <c r="C206" s="102" t="s">
        <v>37</v>
      </c>
      <c r="D206" s="103" t="s">
        <v>21</v>
      </c>
      <c r="E206" s="103" t="s">
        <v>1663</v>
      </c>
      <c r="F206" s="103" t="s">
        <v>246</v>
      </c>
      <c r="G206" s="104" t="s">
        <v>247</v>
      </c>
      <c r="H206" s="105">
        <v>1500</v>
      </c>
      <c r="I206" s="103" t="s">
        <v>22</v>
      </c>
    </row>
    <row r="207" spans="1:9" s="106" customFormat="1" ht="60.75" customHeight="1" x14ac:dyDescent="0.2">
      <c r="A207" s="101" t="s">
        <v>1730</v>
      </c>
      <c r="B207" s="103" t="s">
        <v>169</v>
      </c>
      <c r="C207" s="102" t="s">
        <v>37</v>
      </c>
      <c r="D207" s="103" t="s">
        <v>21</v>
      </c>
      <c r="E207" s="103" t="s">
        <v>1664</v>
      </c>
      <c r="F207" s="103" t="s">
        <v>246</v>
      </c>
      <c r="G207" s="104" t="s">
        <v>247</v>
      </c>
      <c r="H207" s="105">
        <v>800</v>
      </c>
      <c r="I207" s="103" t="s">
        <v>22</v>
      </c>
    </row>
    <row r="208" spans="1:9" s="106" customFormat="1" ht="60.75" customHeight="1" x14ac:dyDescent="0.2">
      <c r="A208" s="101" t="s">
        <v>1730</v>
      </c>
      <c r="B208" s="103" t="s">
        <v>169</v>
      </c>
      <c r="C208" s="102" t="s">
        <v>37</v>
      </c>
      <c r="D208" s="103" t="s">
        <v>21</v>
      </c>
      <c r="E208" s="103" t="s">
        <v>1665</v>
      </c>
      <c r="F208" s="103" t="s">
        <v>213</v>
      </c>
      <c r="G208" s="104" t="s">
        <v>392</v>
      </c>
      <c r="H208" s="105">
        <v>1700</v>
      </c>
      <c r="I208" s="103" t="s">
        <v>22</v>
      </c>
    </row>
    <row r="209" spans="1:9" s="106" customFormat="1" ht="48" customHeight="1" x14ac:dyDescent="0.2">
      <c r="A209" s="101" t="s">
        <v>1730</v>
      </c>
      <c r="B209" s="103" t="s">
        <v>169</v>
      </c>
      <c r="C209" s="102" t="s">
        <v>37</v>
      </c>
      <c r="D209" s="103" t="s">
        <v>21</v>
      </c>
      <c r="E209" s="103" t="s">
        <v>1666</v>
      </c>
      <c r="F209" s="103" t="s">
        <v>187</v>
      </c>
      <c r="G209" s="104" t="s">
        <v>188</v>
      </c>
      <c r="H209" s="105">
        <v>2500</v>
      </c>
      <c r="I209" s="103" t="s">
        <v>22</v>
      </c>
    </row>
    <row r="210" spans="1:9" s="106" customFormat="1" ht="64.5" customHeight="1" x14ac:dyDescent="0.2">
      <c r="A210" s="101" t="s">
        <v>1730</v>
      </c>
      <c r="B210" s="103" t="s">
        <v>169</v>
      </c>
      <c r="C210" s="102" t="s">
        <v>37</v>
      </c>
      <c r="D210" s="103" t="s">
        <v>21</v>
      </c>
      <c r="E210" s="107" t="s">
        <v>1653</v>
      </c>
      <c r="F210" s="103" t="s">
        <v>187</v>
      </c>
      <c r="G210" s="104" t="s">
        <v>188</v>
      </c>
      <c r="H210" s="105">
        <v>2700</v>
      </c>
      <c r="I210" s="103" t="s">
        <v>22</v>
      </c>
    </row>
    <row r="211" spans="1:9" s="106" customFormat="1" ht="64.5" customHeight="1" x14ac:dyDescent="0.2">
      <c r="A211" s="101" t="s">
        <v>1730</v>
      </c>
      <c r="B211" s="103" t="s">
        <v>169</v>
      </c>
      <c r="C211" s="102" t="s">
        <v>37</v>
      </c>
      <c r="D211" s="103" t="s">
        <v>21</v>
      </c>
      <c r="E211" s="107" t="s">
        <v>1653</v>
      </c>
      <c r="F211" s="103" t="s">
        <v>187</v>
      </c>
      <c r="G211" s="104" t="s">
        <v>188</v>
      </c>
      <c r="H211" s="105">
        <v>2500</v>
      </c>
      <c r="I211" s="103" t="s">
        <v>22</v>
      </c>
    </row>
    <row r="212" spans="1:9" s="106" customFormat="1" ht="72.75" customHeight="1" x14ac:dyDescent="0.2">
      <c r="A212" s="101" t="s">
        <v>1730</v>
      </c>
      <c r="B212" s="103" t="s">
        <v>169</v>
      </c>
      <c r="C212" s="102" t="s">
        <v>37</v>
      </c>
      <c r="D212" s="103" t="s">
        <v>21</v>
      </c>
      <c r="E212" s="103" t="s">
        <v>1667</v>
      </c>
      <c r="F212" s="103" t="s">
        <v>189</v>
      </c>
      <c r="G212" s="104" t="s">
        <v>190</v>
      </c>
      <c r="H212" s="105">
        <v>2100</v>
      </c>
      <c r="I212" s="103" t="s">
        <v>22</v>
      </c>
    </row>
    <row r="213" spans="1:9" s="134" customFormat="1" ht="60" customHeight="1" x14ac:dyDescent="0.2">
      <c r="A213" s="101" t="s">
        <v>1730</v>
      </c>
      <c r="B213" s="103" t="s">
        <v>169</v>
      </c>
      <c r="C213" s="102" t="s">
        <v>37</v>
      </c>
      <c r="D213" s="103" t="s">
        <v>21</v>
      </c>
      <c r="E213" s="103" t="s">
        <v>1668</v>
      </c>
      <c r="F213" s="103" t="s">
        <v>251</v>
      </c>
      <c r="G213" s="104" t="s">
        <v>252</v>
      </c>
      <c r="H213" s="105">
        <v>2100</v>
      </c>
      <c r="I213" s="103" t="s">
        <v>22</v>
      </c>
    </row>
    <row r="214" spans="1:9" s="106" customFormat="1" ht="60" customHeight="1" x14ac:dyDescent="0.2">
      <c r="A214" s="101" t="s">
        <v>1730</v>
      </c>
      <c r="B214" s="103" t="s">
        <v>169</v>
      </c>
      <c r="C214" s="102" t="s">
        <v>37</v>
      </c>
      <c r="D214" s="103" t="s">
        <v>21</v>
      </c>
      <c r="E214" s="103" t="s">
        <v>1669</v>
      </c>
      <c r="F214" s="103" t="s">
        <v>254</v>
      </c>
      <c r="G214" s="104" t="s">
        <v>226</v>
      </c>
      <c r="H214" s="105">
        <v>2100</v>
      </c>
      <c r="I214" s="103" t="s">
        <v>22</v>
      </c>
    </row>
    <row r="215" spans="1:9" s="106" customFormat="1" ht="72" customHeight="1" x14ac:dyDescent="0.2">
      <c r="A215" s="101" t="s">
        <v>1730</v>
      </c>
      <c r="B215" s="103" t="s">
        <v>169</v>
      </c>
      <c r="C215" s="102" t="s">
        <v>37</v>
      </c>
      <c r="D215" s="103" t="s">
        <v>21</v>
      </c>
      <c r="E215" s="103" t="s">
        <v>1670</v>
      </c>
      <c r="F215" s="103" t="s">
        <v>403</v>
      </c>
      <c r="G215" s="104" t="s">
        <v>261</v>
      </c>
      <c r="H215" s="105">
        <v>2100</v>
      </c>
      <c r="I215" s="103" t="s">
        <v>22</v>
      </c>
    </row>
    <row r="216" spans="1:9" s="106" customFormat="1" ht="61.5" customHeight="1" x14ac:dyDescent="0.2">
      <c r="A216" s="101" t="s">
        <v>1730</v>
      </c>
      <c r="B216" s="103" t="s">
        <v>169</v>
      </c>
      <c r="C216" s="102" t="s">
        <v>37</v>
      </c>
      <c r="D216" s="103" t="s">
        <v>21</v>
      </c>
      <c r="E216" s="103" t="s">
        <v>1671</v>
      </c>
      <c r="F216" s="103" t="s">
        <v>254</v>
      </c>
      <c r="G216" s="104" t="s">
        <v>259</v>
      </c>
      <c r="H216" s="105">
        <v>2100</v>
      </c>
      <c r="I216" s="103" t="s">
        <v>22</v>
      </c>
    </row>
    <row r="217" spans="1:9" s="106" customFormat="1" ht="62.25" customHeight="1" x14ac:dyDescent="0.2">
      <c r="A217" s="101" t="s">
        <v>1730</v>
      </c>
      <c r="B217" s="103" t="s">
        <v>169</v>
      </c>
      <c r="C217" s="102" t="s">
        <v>37</v>
      </c>
      <c r="D217" s="103" t="s">
        <v>21</v>
      </c>
      <c r="E217" s="103" t="s">
        <v>1672</v>
      </c>
      <c r="F217" s="103" t="s">
        <v>854</v>
      </c>
      <c r="G217" s="104"/>
      <c r="H217" s="105">
        <v>2400</v>
      </c>
      <c r="I217" s="103" t="s">
        <v>22</v>
      </c>
    </row>
    <row r="218" spans="1:9" s="106" customFormat="1" ht="66" customHeight="1" x14ac:dyDescent="0.2">
      <c r="A218" s="101" t="s">
        <v>1730</v>
      </c>
      <c r="B218" s="103" t="s">
        <v>169</v>
      </c>
      <c r="C218" s="102" t="s">
        <v>37</v>
      </c>
      <c r="D218" s="103" t="s">
        <v>21</v>
      </c>
      <c r="E218" s="103" t="s">
        <v>1673</v>
      </c>
      <c r="F218" s="103" t="s">
        <v>254</v>
      </c>
      <c r="G218" s="104" t="s">
        <v>255</v>
      </c>
      <c r="H218" s="105">
        <v>2100</v>
      </c>
      <c r="I218" s="103" t="s">
        <v>22</v>
      </c>
    </row>
    <row r="219" spans="1:9" s="106" customFormat="1" ht="71.25" customHeight="1" x14ac:dyDescent="0.2">
      <c r="A219" s="101" t="s">
        <v>1730</v>
      </c>
      <c r="B219" s="103" t="s">
        <v>169</v>
      </c>
      <c r="C219" s="102" t="s">
        <v>37</v>
      </c>
      <c r="D219" s="103" t="s">
        <v>21</v>
      </c>
      <c r="E219" s="103" t="s">
        <v>1674</v>
      </c>
      <c r="F219" s="103" t="s">
        <v>409</v>
      </c>
      <c r="G219" s="104" t="s">
        <v>402</v>
      </c>
      <c r="H219" s="105">
        <v>2100</v>
      </c>
      <c r="I219" s="103" t="s">
        <v>22</v>
      </c>
    </row>
    <row r="220" spans="1:9" s="106" customFormat="1" ht="66" customHeight="1" x14ac:dyDescent="0.2">
      <c r="A220" s="101" t="s">
        <v>1730</v>
      </c>
      <c r="B220" s="103" t="s">
        <v>169</v>
      </c>
      <c r="C220" s="102" t="s">
        <v>37</v>
      </c>
      <c r="D220" s="103" t="s">
        <v>21</v>
      </c>
      <c r="E220" s="103" t="s">
        <v>1675</v>
      </c>
      <c r="F220" s="103" t="s">
        <v>219</v>
      </c>
      <c r="G220" s="104" t="s">
        <v>220</v>
      </c>
      <c r="H220" s="105">
        <v>2100</v>
      </c>
      <c r="I220" s="103" t="s">
        <v>22</v>
      </c>
    </row>
    <row r="221" spans="1:9" s="106" customFormat="1" ht="66" customHeight="1" x14ac:dyDescent="0.2">
      <c r="A221" s="101" t="s">
        <v>1730</v>
      </c>
      <c r="B221" s="103" t="s">
        <v>169</v>
      </c>
      <c r="C221" s="102" t="s">
        <v>37</v>
      </c>
      <c r="D221" s="103" t="s">
        <v>21</v>
      </c>
      <c r="E221" s="103" t="s">
        <v>1675</v>
      </c>
      <c r="F221" s="103" t="s">
        <v>219</v>
      </c>
      <c r="G221" s="104" t="s">
        <v>220</v>
      </c>
      <c r="H221" s="105">
        <v>2100</v>
      </c>
      <c r="I221" s="103" t="s">
        <v>22</v>
      </c>
    </row>
    <row r="222" spans="1:9" s="106" customFormat="1" ht="63.75" customHeight="1" x14ac:dyDescent="0.2">
      <c r="A222" s="101" t="s">
        <v>1730</v>
      </c>
      <c r="B222" s="103" t="s">
        <v>169</v>
      </c>
      <c r="C222" s="102" t="s">
        <v>37</v>
      </c>
      <c r="D222" s="103" t="s">
        <v>21</v>
      </c>
      <c r="E222" s="103" t="s">
        <v>1676</v>
      </c>
      <c r="F222" s="103" t="s">
        <v>201</v>
      </c>
      <c r="G222" s="104" t="s">
        <v>202</v>
      </c>
      <c r="H222" s="105">
        <v>2200</v>
      </c>
      <c r="I222" s="103" t="s">
        <v>22</v>
      </c>
    </row>
    <row r="223" spans="1:9" s="106" customFormat="1" ht="57.75" customHeight="1" x14ac:dyDescent="0.2">
      <c r="A223" s="101" t="s">
        <v>1730</v>
      </c>
      <c r="B223" s="103" t="s">
        <v>169</v>
      </c>
      <c r="C223" s="102" t="s">
        <v>37</v>
      </c>
      <c r="D223" s="103" t="s">
        <v>21</v>
      </c>
      <c r="E223" s="103" t="s">
        <v>1678</v>
      </c>
      <c r="F223" s="103" t="s">
        <v>225</v>
      </c>
      <c r="G223" s="104" t="s">
        <v>226</v>
      </c>
      <c r="H223" s="105">
        <v>2100</v>
      </c>
      <c r="I223" s="103" t="s">
        <v>22</v>
      </c>
    </row>
    <row r="224" spans="1:9" s="106" customFormat="1" ht="45" customHeight="1" x14ac:dyDescent="0.2">
      <c r="A224" s="101" t="s">
        <v>1730</v>
      </c>
      <c r="B224" s="103" t="s">
        <v>169</v>
      </c>
      <c r="C224" s="102" t="s">
        <v>37</v>
      </c>
      <c r="D224" s="103" t="s">
        <v>21</v>
      </c>
      <c r="E224" s="103" t="s">
        <v>1679</v>
      </c>
      <c r="F224" s="103" t="s">
        <v>192</v>
      </c>
      <c r="G224" s="108" t="s">
        <v>193</v>
      </c>
      <c r="H224" s="105">
        <v>2200</v>
      </c>
      <c r="I224" s="103" t="s">
        <v>22</v>
      </c>
    </row>
    <row r="225" spans="1:10" s="106" customFormat="1" ht="45" customHeight="1" x14ac:dyDescent="0.2">
      <c r="A225" s="101" t="s">
        <v>1730</v>
      </c>
      <c r="B225" s="103" t="s">
        <v>169</v>
      </c>
      <c r="C225" s="102" t="s">
        <v>37</v>
      </c>
      <c r="D225" s="103" t="s">
        <v>21</v>
      </c>
      <c r="E225" s="103" t="s">
        <v>1679</v>
      </c>
      <c r="F225" s="103" t="s">
        <v>1650</v>
      </c>
      <c r="G225" s="108"/>
      <c r="H225" s="105">
        <v>2000</v>
      </c>
      <c r="I225" s="103" t="s">
        <v>22</v>
      </c>
    </row>
    <row r="226" spans="1:10" s="106" customFormat="1" ht="48" customHeight="1" x14ac:dyDescent="0.2">
      <c r="A226" s="101" t="s">
        <v>1730</v>
      </c>
      <c r="B226" s="103" t="s">
        <v>169</v>
      </c>
      <c r="C226" s="102" t="s">
        <v>37</v>
      </c>
      <c r="D226" s="103" t="s">
        <v>21</v>
      </c>
      <c r="E226" s="103" t="s">
        <v>1677</v>
      </c>
      <c r="F226" s="103" t="s">
        <v>184</v>
      </c>
      <c r="G226" s="104"/>
      <c r="H226" s="105">
        <v>2400</v>
      </c>
      <c r="I226" s="103" t="s">
        <v>22</v>
      </c>
    </row>
    <row r="227" spans="1:10" s="106" customFormat="1" ht="48" customHeight="1" x14ac:dyDescent="0.2">
      <c r="A227" s="101" t="s">
        <v>938</v>
      </c>
      <c r="B227" s="103" t="s">
        <v>730</v>
      </c>
      <c r="C227" s="102" t="s">
        <v>37</v>
      </c>
      <c r="D227" s="103" t="s">
        <v>21</v>
      </c>
      <c r="E227" s="103" t="s">
        <v>1046</v>
      </c>
      <c r="F227" s="103" t="s">
        <v>1721</v>
      </c>
      <c r="G227" s="104"/>
      <c r="H227" s="105">
        <v>4350</v>
      </c>
      <c r="I227" s="103" t="s">
        <v>22</v>
      </c>
    </row>
    <row r="228" spans="1:10" s="106" customFormat="1" ht="48" customHeight="1" x14ac:dyDescent="0.2">
      <c r="A228" s="101" t="s">
        <v>938</v>
      </c>
      <c r="B228" s="103" t="s">
        <v>730</v>
      </c>
      <c r="C228" s="102" t="s">
        <v>37</v>
      </c>
      <c r="D228" s="103" t="s">
        <v>21</v>
      </c>
      <c r="E228" s="103" t="s">
        <v>1046</v>
      </c>
      <c r="F228" s="103" t="s">
        <v>1210</v>
      </c>
      <c r="G228" s="104" t="s">
        <v>1211</v>
      </c>
      <c r="H228" s="105">
        <v>4350</v>
      </c>
      <c r="I228" s="103" t="s">
        <v>22</v>
      </c>
    </row>
    <row r="229" spans="1:10" s="106" customFormat="1" ht="46.5" customHeight="1" x14ac:dyDescent="0.2">
      <c r="A229" s="101" t="s">
        <v>1973</v>
      </c>
      <c r="B229" s="103" t="s">
        <v>34</v>
      </c>
      <c r="C229" s="102" t="s">
        <v>37</v>
      </c>
      <c r="D229" s="103" t="s">
        <v>21</v>
      </c>
      <c r="E229" s="102" t="s">
        <v>1728</v>
      </c>
      <c r="F229" s="103" t="s">
        <v>1974</v>
      </c>
      <c r="G229" s="143" t="s">
        <v>1998</v>
      </c>
      <c r="H229" s="105">
        <v>81.245440000000002</v>
      </c>
      <c r="I229" s="103" t="s">
        <v>22</v>
      </c>
      <c r="J229" s="135"/>
    </row>
    <row r="230" spans="1:10" s="106" customFormat="1" ht="46.5" customHeight="1" x14ac:dyDescent="0.2">
      <c r="A230" s="101" t="s">
        <v>1973</v>
      </c>
      <c r="B230" s="103" t="s">
        <v>34</v>
      </c>
      <c r="C230" s="102" t="s">
        <v>37</v>
      </c>
      <c r="D230" s="103" t="s">
        <v>21</v>
      </c>
      <c r="E230" s="102" t="s">
        <v>1728</v>
      </c>
      <c r="F230" s="103" t="s">
        <v>1975</v>
      </c>
      <c r="G230" s="143" t="s">
        <v>1999</v>
      </c>
      <c r="H230" s="105">
        <v>132.02384000000001</v>
      </c>
      <c r="I230" s="103" t="s">
        <v>22</v>
      </c>
      <c r="J230" s="135"/>
    </row>
    <row r="231" spans="1:10" s="106" customFormat="1" ht="46.5" customHeight="1" x14ac:dyDescent="0.2">
      <c r="A231" s="101" t="s">
        <v>1973</v>
      </c>
      <c r="B231" s="103" t="s">
        <v>34</v>
      </c>
      <c r="C231" s="102" t="s">
        <v>37</v>
      </c>
      <c r="D231" s="103" t="s">
        <v>21</v>
      </c>
      <c r="E231" s="102" t="s">
        <v>1728</v>
      </c>
      <c r="F231" s="103" t="s">
        <v>1976</v>
      </c>
      <c r="G231" s="143" t="s">
        <v>2000</v>
      </c>
      <c r="H231" s="105">
        <v>132.02384000000001</v>
      </c>
      <c r="I231" s="103" t="s">
        <v>22</v>
      </c>
      <c r="J231" s="135"/>
    </row>
    <row r="232" spans="1:10" s="106" customFormat="1" ht="46.5" customHeight="1" x14ac:dyDescent="0.2">
      <c r="A232" s="101" t="s">
        <v>1973</v>
      </c>
      <c r="B232" s="103" t="s">
        <v>34</v>
      </c>
      <c r="C232" s="102" t="s">
        <v>37</v>
      </c>
      <c r="D232" s="103" t="s">
        <v>21</v>
      </c>
      <c r="E232" s="102" t="s">
        <v>1728</v>
      </c>
      <c r="F232" s="103" t="s">
        <v>1977</v>
      </c>
      <c r="G232" s="143" t="s">
        <v>2001</v>
      </c>
      <c r="H232" s="105">
        <v>71.089759999999998</v>
      </c>
      <c r="I232" s="103" t="s">
        <v>22</v>
      </c>
      <c r="J232" s="135"/>
    </row>
    <row r="233" spans="1:10" s="106" customFormat="1" ht="46.5" customHeight="1" x14ac:dyDescent="0.2">
      <c r="A233" s="101" t="s">
        <v>1973</v>
      </c>
      <c r="B233" s="103" t="s">
        <v>34</v>
      </c>
      <c r="C233" s="102" t="s">
        <v>37</v>
      </c>
      <c r="D233" s="103" t="s">
        <v>21</v>
      </c>
      <c r="E233" s="102" t="s">
        <v>1728</v>
      </c>
      <c r="F233" s="103" t="s">
        <v>1978</v>
      </c>
      <c r="G233" s="143" t="s">
        <v>2002</v>
      </c>
      <c r="H233" s="105">
        <v>162.49088</v>
      </c>
      <c r="I233" s="103" t="s">
        <v>22</v>
      </c>
      <c r="J233" s="135"/>
    </row>
    <row r="234" spans="1:10" s="106" customFormat="1" ht="46.5" customHeight="1" x14ac:dyDescent="0.2">
      <c r="A234" s="101" t="s">
        <v>1973</v>
      </c>
      <c r="B234" s="103" t="s">
        <v>34</v>
      </c>
      <c r="C234" s="102" t="s">
        <v>37</v>
      </c>
      <c r="D234" s="103" t="s">
        <v>21</v>
      </c>
      <c r="E234" s="102" t="s">
        <v>1728</v>
      </c>
      <c r="F234" s="103" t="s">
        <v>1979</v>
      </c>
      <c r="G234" s="143" t="s">
        <v>2003</v>
      </c>
      <c r="H234" s="105">
        <v>81.245440000000002</v>
      </c>
      <c r="I234" s="103" t="s">
        <v>22</v>
      </c>
      <c r="J234" s="135"/>
    </row>
    <row r="235" spans="1:10" s="106" customFormat="1" ht="46.5" customHeight="1" x14ac:dyDescent="0.2">
      <c r="A235" s="101" t="s">
        <v>1973</v>
      </c>
      <c r="B235" s="103" t="s">
        <v>34</v>
      </c>
      <c r="C235" s="102" t="s">
        <v>37</v>
      </c>
      <c r="D235" s="103" t="s">
        <v>21</v>
      </c>
      <c r="E235" s="102" t="s">
        <v>1728</v>
      </c>
      <c r="F235" s="103" t="s">
        <v>1980</v>
      </c>
      <c r="G235" s="143" t="s">
        <v>2004</v>
      </c>
      <c r="H235" s="105">
        <v>111.71248</v>
      </c>
      <c r="I235" s="103" t="s">
        <v>22</v>
      </c>
      <c r="J235" s="135"/>
    </row>
    <row r="236" spans="1:10" s="106" customFormat="1" ht="46.5" customHeight="1" x14ac:dyDescent="0.2">
      <c r="A236" s="101" t="s">
        <v>1973</v>
      </c>
      <c r="B236" s="103" t="s">
        <v>34</v>
      </c>
      <c r="C236" s="102" t="s">
        <v>37</v>
      </c>
      <c r="D236" s="103" t="s">
        <v>21</v>
      </c>
      <c r="E236" s="102" t="s">
        <v>1728</v>
      </c>
      <c r="F236" s="103" t="s">
        <v>1981</v>
      </c>
      <c r="G236" s="143" t="s">
        <v>2005</v>
      </c>
      <c r="H236" s="105">
        <v>192.95792</v>
      </c>
      <c r="I236" s="103" t="s">
        <v>22</v>
      </c>
      <c r="J236" s="135"/>
    </row>
    <row r="237" spans="1:10" s="106" customFormat="1" ht="46.5" customHeight="1" x14ac:dyDescent="0.2">
      <c r="A237" s="101" t="s">
        <v>1973</v>
      </c>
      <c r="B237" s="103" t="s">
        <v>34</v>
      </c>
      <c r="C237" s="102" t="s">
        <v>37</v>
      </c>
      <c r="D237" s="103" t="s">
        <v>21</v>
      </c>
      <c r="E237" s="102" t="s">
        <v>1728</v>
      </c>
      <c r="F237" s="103" t="s">
        <v>1982</v>
      </c>
      <c r="G237" s="143" t="s">
        <v>2006</v>
      </c>
      <c r="H237" s="105">
        <v>172.64655999999999</v>
      </c>
      <c r="I237" s="103" t="s">
        <v>22</v>
      </c>
      <c r="J237" s="135"/>
    </row>
    <row r="238" spans="1:10" s="106" customFormat="1" ht="46.5" customHeight="1" x14ac:dyDescent="0.2">
      <c r="A238" s="101" t="s">
        <v>1973</v>
      </c>
      <c r="B238" s="103" t="s">
        <v>34</v>
      </c>
      <c r="C238" s="102" t="s">
        <v>37</v>
      </c>
      <c r="D238" s="103" t="s">
        <v>21</v>
      </c>
      <c r="E238" s="102" t="s">
        <v>1728</v>
      </c>
      <c r="F238" s="103" t="s">
        <v>1983</v>
      </c>
      <c r="G238" s="143" t="s">
        <v>2007</v>
      </c>
      <c r="H238" s="105">
        <v>142.17952</v>
      </c>
      <c r="I238" s="103" t="s">
        <v>22</v>
      </c>
      <c r="J238" s="135"/>
    </row>
    <row r="239" spans="1:10" s="106" customFormat="1" ht="46.5" customHeight="1" x14ac:dyDescent="0.2">
      <c r="A239" s="101" t="s">
        <v>1973</v>
      </c>
      <c r="B239" s="103" t="s">
        <v>34</v>
      </c>
      <c r="C239" s="102" t="s">
        <v>37</v>
      </c>
      <c r="D239" s="103" t="s">
        <v>21</v>
      </c>
      <c r="E239" s="102" t="s">
        <v>1728</v>
      </c>
      <c r="F239" s="103" t="s">
        <v>1984</v>
      </c>
      <c r="G239" s="143" t="s">
        <v>2008</v>
      </c>
      <c r="H239" s="105">
        <v>162.49088</v>
      </c>
      <c r="I239" s="103" t="s">
        <v>22</v>
      </c>
      <c r="J239" s="135"/>
    </row>
    <row r="240" spans="1:10" s="106" customFormat="1" ht="46.5" customHeight="1" x14ac:dyDescent="0.2">
      <c r="A240" s="101" t="s">
        <v>1973</v>
      </c>
      <c r="B240" s="103" t="s">
        <v>34</v>
      </c>
      <c r="C240" s="102" t="s">
        <v>37</v>
      </c>
      <c r="D240" s="103" t="s">
        <v>21</v>
      </c>
      <c r="E240" s="102" t="s">
        <v>1728</v>
      </c>
      <c r="F240" s="103" t="s">
        <v>1985</v>
      </c>
      <c r="G240" s="143" t="s">
        <v>2009</v>
      </c>
      <c r="H240" s="105">
        <v>172.64655999999999</v>
      </c>
      <c r="I240" s="103" t="s">
        <v>22</v>
      </c>
      <c r="J240" s="135"/>
    </row>
    <row r="241" spans="1:10" s="106" customFormat="1" ht="46.5" customHeight="1" x14ac:dyDescent="0.2">
      <c r="A241" s="101" t="s">
        <v>1973</v>
      </c>
      <c r="B241" s="103" t="s">
        <v>34</v>
      </c>
      <c r="C241" s="102" t="s">
        <v>37</v>
      </c>
      <c r="D241" s="103" t="s">
        <v>21</v>
      </c>
      <c r="E241" s="102" t="s">
        <v>1728</v>
      </c>
      <c r="F241" s="103" t="s">
        <v>1986</v>
      </c>
      <c r="G241" s="143" t="s">
        <v>2010</v>
      </c>
      <c r="H241" s="105">
        <v>142.17952</v>
      </c>
      <c r="I241" s="103" t="s">
        <v>22</v>
      </c>
      <c r="J241" s="135"/>
    </row>
    <row r="242" spans="1:10" s="106" customFormat="1" ht="46.5" customHeight="1" x14ac:dyDescent="0.2">
      <c r="A242" s="101" t="s">
        <v>1973</v>
      </c>
      <c r="B242" s="103" t="s">
        <v>34</v>
      </c>
      <c r="C242" s="102" t="s">
        <v>37</v>
      </c>
      <c r="D242" s="103" t="s">
        <v>21</v>
      </c>
      <c r="E242" s="102" t="s">
        <v>1728</v>
      </c>
      <c r="F242" s="103" t="s">
        <v>1987</v>
      </c>
      <c r="G242" s="143" t="s">
        <v>985</v>
      </c>
      <c r="H242" s="105">
        <v>142.17952</v>
      </c>
      <c r="I242" s="103" t="s">
        <v>22</v>
      </c>
      <c r="J242" s="135"/>
    </row>
    <row r="243" spans="1:10" s="106" customFormat="1" ht="46.5" customHeight="1" x14ac:dyDescent="0.2">
      <c r="A243" s="101" t="s">
        <v>1973</v>
      </c>
      <c r="B243" s="103" t="s">
        <v>34</v>
      </c>
      <c r="C243" s="102" t="s">
        <v>37</v>
      </c>
      <c r="D243" s="103" t="s">
        <v>21</v>
      </c>
      <c r="E243" s="102" t="s">
        <v>1728</v>
      </c>
      <c r="F243" s="103" t="s">
        <v>1988</v>
      </c>
      <c r="G243" s="143" t="s">
        <v>2011</v>
      </c>
      <c r="H243" s="105">
        <v>121.86816</v>
      </c>
      <c r="I243" s="103" t="s">
        <v>22</v>
      </c>
      <c r="J243" s="135"/>
    </row>
    <row r="244" spans="1:10" s="106" customFormat="1" ht="46.5" customHeight="1" x14ac:dyDescent="0.2">
      <c r="A244" s="101" t="s">
        <v>1973</v>
      </c>
      <c r="B244" s="103" t="s">
        <v>34</v>
      </c>
      <c r="C244" s="102" t="s">
        <v>37</v>
      </c>
      <c r="D244" s="103" t="s">
        <v>21</v>
      </c>
      <c r="E244" s="102" t="s">
        <v>1728</v>
      </c>
      <c r="F244" s="103" t="s">
        <v>1989</v>
      </c>
      <c r="G244" s="143" t="s">
        <v>2012</v>
      </c>
      <c r="H244" s="105">
        <v>132.02384000000001</v>
      </c>
      <c r="I244" s="103" t="s">
        <v>22</v>
      </c>
      <c r="J244" s="135"/>
    </row>
    <row r="245" spans="1:10" s="106" customFormat="1" ht="46.5" customHeight="1" x14ac:dyDescent="0.2">
      <c r="A245" s="101" t="s">
        <v>1973</v>
      </c>
      <c r="B245" s="103" t="s">
        <v>34</v>
      </c>
      <c r="C245" s="102" t="s">
        <v>37</v>
      </c>
      <c r="D245" s="103" t="s">
        <v>21</v>
      </c>
      <c r="E245" s="102" t="s">
        <v>1728</v>
      </c>
      <c r="F245" s="103" t="s">
        <v>1990</v>
      </c>
      <c r="G245" s="143" t="s">
        <v>2013</v>
      </c>
      <c r="H245" s="105">
        <v>121.86816</v>
      </c>
      <c r="I245" s="103" t="s">
        <v>22</v>
      </c>
      <c r="J245" s="135"/>
    </row>
    <row r="246" spans="1:10" s="106" customFormat="1" ht="46.5" customHeight="1" x14ac:dyDescent="0.2">
      <c r="A246" s="101" t="s">
        <v>1973</v>
      </c>
      <c r="B246" s="103" t="s">
        <v>34</v>
      </c>
      <c r="C246" s="102" t="s">
        <v>37</v>
      </c>
      <c r="D246" s="103" t="s">
        <v>21</v>
      </c>
      <c r="E246" s="102" t="s">
        <v>1728</v>
      </c>
      <c r="F246" s="103" t="s">
        <v>1991</v>
      </c>
      <c r="G246" s="143" t="s">
        <v>2014</v>
      </c>
      <c r="H246" s="105">
        <v>111.71248</v>
      </c>
      <c r="I246" s="103" t="s">
        <v>22</v>
      </c>
      <c r="J246" s="135"/>
    </row>
    <row r="247" spans="1:10" s="106" customFormat="1" ht="46.5" customHeight="1" x14ac:dyDescent="0.2">
      <c r="A247" s="101" t="s">
        <v>1973</v>
      </c>
      <c r="B247" s="103" t="s">
        <v>34</v>
      </c>
      <c r="C247" s="102" t="s">
        <v>37</v>
      </c>
      <c r="D247" s="103" t="s">
        <v>21</v>
      </c>
      <c r="E247" s="102" t="s">
        <v>1728</v>
      </c>
      <c r="F247" s="103" t="s">
        <v>1992</v>
      </c>
      <c r="G247" s="143" t="s">
        <v>1851</v>
      </c>
      <c r="H247" s="105">
        <v>203.11360000000002</v>
      </c>
      <c r="I247" s="103" t="s">
        <v>22</v>
      </c>
      <c r="J247" s="135"/>
    </row>
    <row r="248" spans="1:10" s="106" customFormat="1" ht="46.5" customHeight="1" x14ac:dyDescent="0.2">
      <c r="A248" s="101" t="s">
        <v>1973</v>
      </c>
      <c r="B248" s="103" t="s">
        <v>34</v>
      </c>
      <c r="C248" s="102" t="s">
        <v>37</v>
      </c>
      <c r="D248" s="103" t="s">
        <v>21</v>
      </c>
      <c r="E248" s="102" t="s">
        <v>1728</v>
      </c>
      <c r="F248" s="103" t="s">
        <v>1993</v>
      </c>
      <c r="G248" s="143" t="s">
        <v>2015</v>
      </c>
      <c r="H248" s="105">
        <v>101.55680000000001</v>
      </c>
      <c r="I248" s="103" t="s">
        <v>22</v>
      </c>
      <c r="J248" s="135"/>
    </row>
    <row r="249" spans="1:10" s="106" customFormat="1" ht="46.5" customHeight="1" x14ac:dyDescent="0.2">
      <c r="A249" s="101" t="s">
        <v>1973</v>
      </c>
      <c r="B249" s="103" t="s">
        <v>34</v>
      </c>
      <c r="C249" s="102" t="s">
        <v>37</v>
      </c>
      <c r="D249" s="103" t="s">
        <v>21</v>
      </c>
      <c r="E249" s="102" t="s">
        <v>1728</v>
      </c>
      <c r="F249" s="103" t="s">
        <v>1994</v>
      </c>
      <c r="G249" s="143" t="s">
        <v>77</v>
      </c>
      <c r="H249" s="105">
        <v>152.33520000000001</v>
      </c>
      <c r="I249" s="103" t="s">
        <v>22</v>
      </c>
      <c r="J249" s="135"/>
    </row>
    <row r="250" spans="1:10" s="106" customFormat="1" ht="46.5" customHeight="1" x14ac:dyDescent="0.2">
      <c r="A250" s="101" t="s">
        <v>1973</v>
      </c>
      <c r="B250" s="103" t="s">
        <v>34</v>
      </c>
      <c r="C250" s="102" t="s">
        <v>37</v>
      </c>
      <c r="D250" s="103" t="s">
        <v>21</v>
      </c>
      <c r="E250" s="102" t="s">
        <v>1728</v>
      </c>
      <c r="F250" s="103" t="s">
        <v>1995</v>
      </c>
      <c r="G250" s="143" t="s">
        <v>2016</v>
      </c>
      <c r="H250" s="105">
        <v>203.11360000000002</v>
      </c>
      <c r="I250" s="103" t="s">
        <v>22</v>
      </c>
      <c r="J250" s="135"/>
    </row>
    <row r="251" spans="1:10" s="106" customFormat="1" ht="46.5" customHeight="1" x14ac:dyDescent="0.2">
      <c r="A251" s="101" t="s">
        <v>1973</v>
      </c>
      <c r="B251" s="103" t="s">
        <v>34</v>
      </c>
      <c r="C251" s="102" t="s">
        <v>37</v>
      </c>
      <c r="D251" s="103" t="s">
        <v>21</v>
      </c>
      <c r="E251" s="102" t="s">
        <v>1728</v>
      </c>
      <c r="F251" s="103" t="s">
        <v>1996</v>
      </c>
      <c r="G251" s="143" t="s">
        <v>2017</v>
      </c>
      <c r="H251" s="105">
        <v>304.67040000000003</v>
      </c>
      <c r="I251" s="103" t="s">
        <v>22</v>
      </c>
      <c r="J251" s="135"/>
    </row>
    <row r="252" spans="1:10" s="106" customFormat="1" ht="46.5" customHeight="1" x14ac:dyDescent="0.2">
      <c r="A252" s="101" t="s">
        <v>1973</v>
      </c>
      <c r="B252" s="103" t="s">
        <v>34</v>
      </c>
      <c r="C252" s="102" t="s">
        <v>37</v>
      </c>
      <c r="D252" s="103" t="s">
        <v>21</v>
      </c>
      <c r="E252" s="102" t="s">
        <v>1728</v>
      </c>
      <c r="F252" s="103" t="s">
        <v>1997</v>
      </c>
      <c r="G252" s="143" t="s">
        <v>2018</v>
      </c>
      <c r="H252" s="105">
        <v>457.00560000000002</v>
      </c>
      <c r="I252" s="103" t="s">
        <v>22</v>
      </c>
      <c r="J252" s="135"/>
    </row>
    <row r="253" spans="1:10" s="106" customFormat="1" ht="46.5" customHeight="1" x14ac:dyDescent="0.2">
      <c r="A253" s="101" t="s">
        <v>1475</v>
      </c>
      <c r="B253" s="103" t="s">
        <v>34</v>
      </c>
      <c r="C253" s="102" t="s">
        <v>37</v>
      </c>
      <c r="D253" s="103" t="s">
        <v>21</v>
      </c>
      <c r="E253" s="102" t="s">
        <v>1728</v>
      </c>
      <c r="F253" s="103" t="s">
        <v>2019</v>
      </c>
      <c r="G253" s="143" t="s">
        <v>2058</v>
      </c>
      <c r="H253" s="115">
        <v>435.75057167985926</v>
      </c>
      <c r="I253" s="103" t="s">
        <v>22</v>
      </c>
      <c r="J253" s="144"/>
    </row>
    <row r="254" spans="1:10" s="106" customFormat="1" ht="46.5" customHeight="1" x14ac:dyDescent="0.2">
      <c r="A254" s="101" t="s">
        <v>1475</v>
      </c>
      <c r="B254" s="103" t="s">
        <v>34</v>
      </c>
      <c r="C254" s="102" t="s">
        <v>37</v>
      </c>
      <c r="D254" s="103" t="s">
        <v>21</v>
      </c>
      <c r="E254" s="102" t="s">
        <v>1728</v>
      </c>
      <c r="F254" s="103" t="s">
        <v>2020</v>
      </c>
      <c r="G254" s="143" t="s">
        <v>1530</v>
      </c>
      <c r="H254" s="115">
        <v>577.36950747581352</v>
      </c>
      <c r="I254" s="103" t="s">
        <v>22</v>
      </c>
      <c r="J254" s="144"/>
    </row>
    <row r="255" spans="1:10" s="106" customFormat="1" ht="46.5" customHeight="1" x14ac:dyDescent="0.2">
      <c r="A255" s="101" t="s">
        <v>1475</v>
      </c>
      <c r="B255" s="103" t="s">
        <v>34</v>
      </c>
      <c r="C255" s="102" t="s">
        <v>37</v>
      </c>
      <c r="D255" s="103" t="s">
        <v>21</v>
      </c>
      <c r="E255" s="102" t="s">
        <v>1728</v>
      </c>
      <c r="F255" s="103" t="s">
        <v>2021</v>
      </c>
      <c r="G255" s="143" t="s">
        <v>1518</v>
      </c>
      <c r="H255" s="115">
        <v>544.68821459982405</v>
      </c>
      <c r="I255" s="103" t="s">
        <v>22</v>
      </c>
      <c r="J255" s="144"/>
    </row>
    <row r="256" spans="1:10" s="106" customFormat="1" ht="46.5" customHeight="1" x14ac:dyDescent="0.2">
      <c r="A256" s="101" t="s">
        <v>1475</v>
      </c>
      <c r="B256" s="103" t="s">
        <v>34</v>
      </c>
      <c r="C256" s="102" t="s">
        <v>37</v>
      </c>
      <c r="D256" s="103" t="s">
        <v>21</v>
      </c>
      <c r="E256" s="102" t="s">
        <v>1728</v>
      </c>
      <c r="F256" s="103" t="s">
        <v>2022</v>
      </c>
      <c r="G256" s="143" t="s">
        <v>2059</v>
      </c>
      <c r="H256" s="115">
        <v>141.61893579595426</v>
      </c>
      <c r="I256" s="103" t="s">
        <v>22</v>
      </c>
      <c r="J256" s="144"/>
    </row>
    <row r="257" spans="1:10" s="106" customFormat="1" ht="46.5" customHeight="1" x14ac:dyDescent="0.2">
      <c r="A257" s="101" t="s">
        <v>1475</v>
      </c>
      <c r="B257" s="103" t="s">
        <v>34</v>
      </c>
      <c r="C257" s="102" t="s">
        <v>37</v>
      </c>
      <c r="D257" s="103" t="s">
        <v>21</v>
      </c>
      <c r="E257" s="102" t="s">
        <v>1728</v>
      </c>
      <c r="F257" s="103" t="s">
        <v>2023</v>
      </c>
      <c r="G257" s="143" t="s">
        <v>2060</v>
      </c>
      <c r="H257" s="115">
        <v>5283.4756816182935</v>
      </c>
      <c r="I257" s="103" t="s">
        <v>22</v>
      </c>
      <c r="J257" s="144"/>
    </row>
    <row r="258" spans="1:10" s="106" customFormat="1" ht="46.5" customHeight="1" x14ac:dyDescent="0.2">
      <c r="A258" s="101" t="s">
        <v>1475</v>
      </c>
      <c r="B258" s="103" t="s">
        <v>34</v>
      </c>
      <c r="C258" s="102" t="s">
        <v>37</v>
      </c>
      <c r="D258" s="103" t="s">
        <v>21</v>
      </c>
      <c r="E258" s="102" t="s">
        <v>1728</v>
      </c>
      <c r="F258" s="103" t="s">
        <v>2024</v>
      </c>
      <c r="G258" s="143" t="s">
        <v>1504</v>
      </c>
      <c r="H258" s="115">
        <v>544.68821459982405</v>
      </c>
      <c r="I258" s="103" t="s">
        <v>22</v>
      </c>
      <c r="J258" s="144"/>
    </row>
    <row r="259" spans="1:10" s="106" customFormat="1" ht="46.5" customHeight="1" x14ac:dyDescent="0.2">
      <c r="A259" s="101" t="s">
        <v>1475</v>
      </c>
      <c r="B259" s="103" t="s">
        <v>34</v>
      </c>
      <c r="C259" s="102" t="s">
        <v>37</v>
      </c>
      <c r="D259" s="103" t="s">
        <v>21</v>
      </c>
      <c r="E259" s="102" t="s">
        <v>1728</v>
      </c>
      <c r="F259" s="103" t="s">
        <v>2025</v>
      </c>
      <c r="G259" s="143" t="s">
        <v>1528</v>
      </c>
      <c r="H259" s="115">
        <v>653.62585751978884</v>
      </c>
      <c r="I259" s="103" t="s">
        <v>22</v>
      </c>
      <c r="J259" s="144"/>
    </row>
    <row r="260" spans="1:10" s="106" customFormat="1" ht="46.5" customHeight="1" x14ac:dyDescent="0.2">
      <c r="A260" s="101" t="s">
        <v>1475</v>
      </c>
      <c r="B260" s="103" t="s">
        <v>34</v>
      </c>
      <c r="C260" s="102" t="s">
        <v>37</v>
      </c>
      <c r="D260" s="103" t="s">
        <v>21</v>
      </c>
      <c r="E260" s="102" t="s">
        <v>1728</v>
      </c>
      <c r="F260" s="103" t="s">
        <v>2026</v>
      </c>
      <c r="G260" s="143" t="s">
        <v>2061</v>
      </c>
      <c r="H260" s="115">
        <v>326.81292875989442</v>
      </c>
      <c r="I260" s="103" t="s">
        <v>22</v>
      </c>
      <c r="J260" s="144"/>
    </row>
    <row r="261" spans="1:10" s="106" customFormat="1" ht="46.5" customHeight="1" x14ac:dyDescent="0.2">
      <c r="A261" s="101" t="s">
        <v>1475</v>
      </c>
      <c r="B261" s="103" t="s">
        <v>34</v>
      </c>
      <c r="C261" s="102" t="s">
        <v>37</v>
      </c>
      <c r="D261" s="103" t="s">
        <v>21</v>
      </c>
      <c r="E261" s="102" t="s">
        <v>1728</v>
      </c>
      <c r="F261" s="103" t="s">
        <v>2027</v>
      </c>
      <c r="G261" s="143" t="s">
        <v>2062</v>
      </c>
      <c r="H261" s="115">
        <v>446.64433597185575</v>
      </c>
      <c r="I261" s="103" t="s">
        <v>22</v>
      </c>
      <c r="J261" s="144"/>
    </row>
    <row r="262" spans="1:10" s="106" customFormat="1" ht="46.5" customHeight="1" x14ac:dyDescent="0.2">
      <c r="A262" s="101" t="s">
        <v>1475</v>
      </c>
      <c r="B262" s="103" t="s">
        <v>34</v>
      </c>
      <c r="C262" s="102" t="s">
        <v>37</v>
      </c>
      <c r="D262" s="103" t="s">
        <v>21</v>
      </c>
      <c r="E262" s="102" t="s">
        <v>1728</v>
      </c>
      <c r="F262" s="103" t="s">
        <v>2028</v>
      </c>
      <c r="G262" s="143" t="s">
        <v>1506</v>
      </c>
      <c r="H262" s="115">
        <v>370.38798592788038</v>
      </c>
      <c r="I262" s="103" t="s">
        <v>22</v>
      </c>
      <c r="J262" s="144"/>
    </row>
    <row r="263" spans="1:10" s="106" customFormat="1" ht="46.5" customHeight="1" x14ac:dyDescent="0.2">
      <c r="A263" s="101" t="s">
        <v>1475</v>
      </c>
      <c r="B263" s="103" t="s">
        <v>34</v>
      </c>
      <c r="C263" s="102" t="s">
        <v>37</v>
      </c>
      <c r="D263" s="103" t="s">
        <v>21</v>
      </c>
      <c r="E263" s="102" t="s">
        <v>1728</v>
      </c>
      <c r="F263" s="103" t="s">
        <v>2029</v>
      </c>
      <c r="G263" s="143" t="s">
        <v>1524</v>
      </c>
      <c r="H263" s="115">
        <v>294.13163588390501</v>
      </c>
      <c r="I263" s="103" t="s">
        <v>22</v>
      </c>
      <c r="J263" s="144"/>
    </row>
    <row r="264" spans="1:10" s="106" customFormat="1" ht="46.5" customHeight="1" x14ac:dyDescent="0.2">
      <c r="A264" s="101" t="s">
        <v>1475</v>
      </c>
      <c r="B264" s="103" t="s">
        <v>34</v>
      </c>
      <c r="C264" s="102" t="s">
        <v>37</v>
      </c>
      <c r="D264" s="103" t="s">
        <v>21</v>
      </c>
      <c r="E264" s="102" t="s">
        <v>1728</v>
      </c>
      <c r="F264" s="103" t="s">
        <v>2030</v>
      </c>
      <c r="G264" s="143" t="s">
        <v>1516</v>
      </c>
      <c r="H264" s="115">
        <v>435.75057167985926</v>
      </c>
      <c r="I264" s="103" t="s">
        <v>22</v>
      </c>
      <c r="J264" s="144"/>
    </row>
    <row r="265" spans="1:10" s="106" customFormat="1" ht="46.5" customHeight="1" x14ac:dyDescent="0.2">
      <c r="A265" s="101" t="s">
        <v>1475</v>
      </c>
      <c r="B265" s="103" t="s">
        <v>34</v>
      </c>
      <c r="C265" s="102" t="s">
        <v>37</v>
      </c>
      <c r="D265" s="103" t="s">
        <v>21</v>
      </c>
      <c r="E265" s="102" t="s">
        <v>1728</v>
      </c>
      <c r="F265" s="103" t="s">
        <v>2031</v>
      </c>
      <c r="G265" s="143" t="s">
        <v>1532</v>
      </c>
      <c r="H265" s="115">
        <v>936.86372911169735</v>
      </c>
      <c r="I265" s="103" t="s">
        <v>22</v>
      </c>
      <c r="J265" s="144"/>
    </row>
    <row r="266" spans="1:10" s="106" customFormat="1" ht="46.5" customHeight="1" x14ac:dyDescent="0.2">
      <c r="A266" s="101" t="s">
        <v>1475</v>
      </c>
      <c r="B266" s="103" t="s">
        <v>34</v>
      </c>
      <c r="C266" s="102" t="s">
        <v>37</v>
      </c>
      <c r="D266" s="103" t="s">
        <v>21</v>
      </c>
      <c r="E266" s="102" t="s">
        <v>1728</v>
      </c>
      <c r="F266" s="103" t="s">
        <v>2032</v>
      </c>
      <c r="G266" s="143" t="s">
        <v>1508</v>
      </c>
      <c r="H266" s="115">
        <v>2832.3787159190852</v>
      </c>
      <c r="I266" s="103" t="s">
        <v>22</v>
      </c>
      <c r="J266" s="144"/>
    </row>
    <row r="267" spans="1:10" s="106" customFormat="1" ht="46.5" customHeight="1" x14ac:dyDescent="0.2">
      <c r="A267" s="101" t="s">
        <v>1475</v>
      </c>
      <c r="B267" s="103" t="s">
        <v>34</v>
      </c>
      <c r="C267" s="102" t="s">
        <v>37</v>
      </c>
      <c r="D267" s="103" t="s">
        <v>21</v>
      </c>
      <c r="E267" s="102" t="s">
        <v>1728</v>
      </c>
      <c r="F267" s="103" t="s">
        <v>2033</v>
      </c>
      <c r="G267" s="143" t="s">
        <v>1502</v>
      </c>
      <c r="H267" s="115">
        <v>588.26327176781001</v>
      </c>
      <c r="I267" s="103" t="s">
        <v>22</v>
      </c>
      <c r="J267" s="144"/>
    </row>
    <row r="268" spans="1:10" s="106" customFormat="1" ht="46.5" customHeight="1" x14ac:dyDescent="0.2">
      <c r="A268" s="101" t="s">
        <v>1475</v>
      </c>
      <c r="B268" s="103" t="s">
        <v>34</v>
      </c>
      <c r="C268" s="102" t="s">
        <v>37</v>
      </c>
      <c r="D268" s="103" t="s">
        <v>21</v>
      </c>
      <c r="E268" s="102" t="s">
        <v>1728</v>
      </c>
      <c r="F268" s="103" t="s">
        <v>2034</v>
      </c>
      <c r="G268" s="143" t="s">
        <v>2063</v>
      </c>
      <c r="H268" s="115">
        <v>108.93764291996482</v>
      </c>
      <c r="I268" s="103" t="s">
        <v>22</v>
      </c>
      <c r="J268" s="144"/>
    </row>
    <row r="269" spans="1:10" s="106" customFormat="1" ht="46.5" customHeight="1" x14ac:dyDescent="0.2">
      <c r="A269" s="101" t="s">
        <v>1475</v>
      </c>
      <c r="B269" s="103" t="s">
        <v>34</v>
      </c>
      <c r="C269" s="102" t="s">
        <v>37</v>
      </c>
      <c r="D269" s="103" t="s">
        <v>21</v>
      </c>
      <c r="E269" s="102" t="s">
        <v>1728</v>
      </c>
      <c r="F269" s="103" t="s">
        <v>2035</v>
      </c>
      <c r="G269" s="143" t="s">
        <v>2064</v>
      </c>
      <c r="H269" s="115">
        <v>76.256350043975374</v>
      </c>
      <c r="I269" s="103" t="s">
        <v>22</v>
      </c>
      <c r="J269" s="144"/>
    </row>
    <row r="270" spans="1:10" s="106" customFormat="1" ht="46.5" customHeight="1" x14ac:dyDescent="0.2">
      <c r="A270" s="101" t="s">
        <v>1475</v>
      </c>
      <c r="B270" s="103" t="s">
        <v>34</v>
      </c>
      <c r="C270" s="102" t="s">
        <v>37</v>
      </c>
      <c r="D270" s="103" t="s">
        <v>21</v>
      </c>
      <c r="E270" s="102" t="s">
        <v>1728</v>
      </c>
      <c r="F270" s="103" t="s">
        <v>2036</v>
      </c>
      <c r="G270" s="143" t="s">
        <v>1495</v>
      </c>
      <c r="H270" s="115">
        <v>119.83140721196129</v>
      </c>
      <c r="I270" s="103" t="s">
        <v>22</v>
      </c>
      <c r="J270" s="144"/>
    </row>
    <row r="271" spans="1:10" s="106" customFormat="1" ht="46.5" customHeight="1" x14ac:dyDescent="0.2">
      <c r="A271" s="101" t="s">
        <v>1475</v>
      </c>
      <c r="B271" s="103" t="s">
        <v>34</v>
      </c>
      <c r="C271" s="102" t="s">
        <v>37</v>
      </c>
      <c r="D271" s="103" t="s">
        <v>21</v>
      </c>
      <c r="E271" s="102" t="s">
        <v>1728</v>
      </c>
      <c r="F271" s="103" t="s">
        <v>2037</v>
      </c>
      <c r="G271" s="143" t="s">
        <v>2065</v>
      </c>
      <c r="H271" s="115">
        <v>1241.889129287599</v>
      </c>
      <c r="I271" s="103" t="s">
        <v>22</v>
      </c>
      <c r="J271" s="144"/>
    </row>
    <row r="272" spans="1:10" s="106" customFormat="1" ht="46.5" customHeight="1" x14ac:dyDescent="0.2">
      <c r="A272" s="101" t="s">
        <v>1475</v>
      </c>
      <c r="B272" s="103" t="s">
        <v>34</v>
      </c>
      <c r="C272" s="102" t="s">
        <v>37</v>
      </c>
      <c r="D272" s="103" t="s">
        <v>21</v>
      </c>
      <c r="E272" s="102" t="s">
        <v>1728</v>
      </c>
      <c r="F272" s="103" t="s">
        <v>2038</v>
      </c>
      <c r="G272" s="143" t="s">
        <v>2066</v>
      </c>
      <c r="H272" s="115">
        <v>250.55657871591907</v>
      </c>
      <c r="I272" s="103" t="s">
        <v>22</v>
      </c>
      <c r="J272" s="144"/>
    </row>
    <row r="273" spans="1:10" s="106" customFormat="1" ht="46.5" customHeight="1" x14ac:dyDescent="0.2">
      <c r="A273" s="101" t="s">
        <v>1475</v>
      </c>
      <c r="B273" s="103" t="s">
        <v>34</v>
      </c>
      <c r="C273" s="102" t="s">
        <v>37</v>
      </c>
      <c r="D273" s="103" t="s">
        <v>21</v>
      </c>
      <c r="E273" s="102" t="s">
        <v>1728</v>
      </c>
      <c r="F273" s="103" t="s">
        <v>2039</v>
      </c>
      <c r="G273" s="143" t="s">
        <v>2067</v>
      </c>
      <c r="H273" s="115">
        <v>76.256350043975374</v>
      </c>
      <c r="I273" s="103" t="s">
        <v>22</v>
      </c>
      <c r="J273" s="144"/>
    </row>
    <row r="274" spans="1:10" s="106" customFormat="1" ht="46.5" customHeight="1" x14ac:dyDescent="0.2">
      <c r="A274" s="101" t="s">
        <v>1475</v>
      </c>
      <c r="B274" s="103" t="s">
        <v>34</v>
      </c>
      <c r="C274" s="102" t="s">
        <v>37</v>
      </c>
      <c r="D274" s="103" t="s">
        <v>21</v>
      </c>
      <c r="E274" s="102" t="s">
        <v>1728</v>
      </c>
      <c r="F274" s="103" t="s">
        <v>2040</v>
      </c>
      <c r="G274" s="143" t="s">
        <v>2068</v>
      </c>
      <c r="H274" s="115">
        <v>174.3002286719437</v>
      </c>
      <c r="I274" s="103" t="s">
        <v>22</v>
      </c>
      <c r="J274" s="144"/>
    </row>
    <row r="275" spans="1:10" s="106" customFormat="1" ht="46.5" customHeight="1" x14ac:dyDescent="0.2">
      <c r="A275" s="101" t="s">
        <v>1475</v>
      </c>
      <c r="B275" s="103" t="s">
        <v>34</v>
      </c>
      <c r="C275" s="102" t="s">
        <v>37</v>
      </c>
      <c r="D275" s="103" t="s">
        <v>21</v>
      </c>
      <c r="E275" s="102" t="s">
        <v>1728</v>
      </c>
      <c r="F275" s="103" t="s">
        <v>2041</v>
      </c>
      <c r="G275" s="143" t="s">
        <v>2069</v>
      </c>
      <c r="H275" s="115">
        <v>76.256350043975374</v>
      </c>
      <c r="I275" s="103" t="s">
        <v>22</v>
      </c>
      <c r="J275" s="144"/>
    </row>
    <row r="276" spans="1:10" s="106" customFormat="1" ht="46.5" customHeight="1" x14ac:dyDescent="0.2">
      <c r="A276" s="101" t="s">
        <v>1475</v>
      </c>
      <c r="B276" s="103" t="s">
        <v>34</v>
      </c>
      <c r="C276" s="102" t="s">
        <v>37</v>
      </c>
      <c r="D276" s="103" t="s">
        <v>21</v>
      </c>
      <c r="E276" s="102" t="s">
        <v>1728</v>
      </c>
      <c r="F276" s="103" t="s">
        <v>2042</v>
      </c>
      <c r="G276" s="143" t="s">
        <v>2070</v>
      </c>
      <c r="H276" s="115">
        <v>206.98152154793314</v>
      </c>
      <c r="I276" s="103" t="s">
        <v>22</v>
      </c>
      <c r="J276" s="144"/>
    </row>
    <row r="277" spans="1:10" s="106" customFormat="1" ht="46.5" customHeight="1" x14ac:dyDescent="0.2">
      <c r="A277" s="101" t="s">
        <v>1475</v>
      </c>
      <c r="B277" s="103" t="s">
        <v>34</v>
      </c>
      <c r="C277" s="102" t="s">
        <v>37</v>
      </c>
      <c r="D277" s="103" t="s">
        <v>21</v>
      </c>
      <c r="E277" s="102" t="s">
        <v>1728</v>
      </c>
      <c r="F277" s="103" t="s">
        <v>2043</v>
      </c>
      <c r="G277" s="143" t="s">
        <v>2071</v>
      </c>
      <c r="H277" s="115">
        <v>424.85680738786277</v>
      </c>
      <c r="I277" s="103" t="s">
        <v>22</v>
      </c>
      <c r="J277" s="144"/>
    </row>
    <row r="278" spans="1:10" s="106" customFormat="1" ht="46.5" customHeight="1" x14ac:dyDescent="0.2">
      <c r="A278" s="101" t="s">
        <v>1475</v>
      </c>
      <c r="B278" s="103" t="s">
        <v>34</v>
      </c>
      <c r="C278" s="102" t="s">
        <v>37</v>
      </c>
      <c r="D278" s="103" t="s">
        <v>21</v>
      </c>
      <c r="E278" s="102" t="s">
        <v>1728</v>
      </c>
      <c r="F278" s="103" t="s">
        <v>2044</v>
      </c>
      <c r="G278" s="143" t="s">
        <v>2072</v>
      </c>
      <c r="H278" s="115">
        <v>174.3002286719437</v>
      </c>
      <c r="I278" s="103" t="s">
        <v>22</v>
      </c>
      <c r="J278" s="144"/>
    </row>
    <row r="279" spans="1:10" s="106" customFormat="1" ht="46.5" customHeight="1" x14ac:dyDescent="0.2">
      <c r="A279" s="101" t="s">
        <v>1475</v>
      </c>
      <c r="B279" s="103" t="s">
        <v>34</v>
      </c>
      <c r="C279" s="102" t="s">
        <v>37</v>
      </c>
      <c r="D279" s="103" t="s">
        <v>21</v>
      </c>
      <c r="E279" s="102" t="s">
        <v>1728</v>
      </c>
      <c r="F279" s="103" t="s">
        <v>2045</v>
      </c>
      <c r="G279" s="143" t="s">
        <v>2073</v>
      </c>
      <c r="H279" s="115">
        <v>163.40646437994721</v>
      </c>
      <c r="I279" s="103" t="s">
        <v>22</v>
      </c>
      <c r="J279" s="144"/>
    </row>
    <row r="280" spans="1:10" s="106" customFormat="1" ht="46.5" customHeight="1" x14ac:dyDescent="0.2">
      <c r="A280" s="101" t="s">
        <v>1475</v>
      </c>
      <c r="B280" s="103" t="s">
        <v>34</v>
      </c>
      <c r="C280" s="102" t="s">
        <v>37</v>
      </c>
      <c r="D280" s="103" t="s">
        <v>21</v>
      </c>
      <c r="E280" s="102" t="s">
        <v>1728</v>
      </c>
      <c r="F280" s="103" t="s">
        <v>2046</v>
      </c>
      <c r="G280" s="143" t="s">
        <v>2074</v>
      </c>
      <c r="H280" s="115">
        <v>206.98152154793314</v>
      </c>
      <c r="I280" s="103" t="s">
        <v>22</v>
      </c>
      <c r="J280" s="144"/>
    </row>
    <row r="281" spans="1:10" s="106" customFormat="1" ht="46.5" customHeight="1" x14ac:dyDescent="0.2">
      <c r="A281" s="101" t="s">
        <v>1475</v>
      </c>
      <c r="B281" s="103" t="s">
        <v>34</v>
      </c>
      <c r="C281" s="102" t="s">
        <v>37</v>
      </c>
      <c r="D281" s="103" t="s">
        <v>21</v>
      </c>
      <c r="E281" s="102" t="s">
        <v>1728</v>
      </c>
      <c r="F281" s="103" t="s">
        <v>2047</v>
      </c>
      <c r="G281" s="143" t="s">
        <v>2075</v>
      </c>
      <c r="H281" s="115">
        <v>206.98152154793314</v>
      </c>
      <c r="I281" s="103" t="s">
        <v>22</v>
      </c>
      <c r="J281" s="144"/>
    </row>
    <row r="282" spans="1:10" s="106" customFormat="1" ht="46.5" customHeight="1" x14ac:dyDescent="0.2">
      <c r="A282" s="101" t="s">
        <v>1475</v>
      </c>
      <c r="B282" s="103" t="s">
        <v>34</v>
      </c>
      <c r="C282" s="102" t="s">
        <v>37</v>
      </c>
      <c r="D282" s="103" t="s">
        <v>21</v>
      </c>
      <c r="E282" s="102" t="s">
        <v>1728</v>
      </c>
      <c r="F282" s="103" t="s">
        <v>2048</v>
      </c>
      <c r="G282" s="143" t="s">
        <v>2076</v>
      </c>
      <c r="H282" s="115">
        <v>130.72517150395777</v>
      </c>
      <c r="I282" s="103" t="s">
        <v>22</v>
      </c>
      <c r="J282" s="144"/>
    </row>
    <row r="283" spans="1:10" s="106" customFormat="1" ht="46.5" customHeight="1" x14ac:dyDescent="0.2">
      <c r="A283" s="101" t="s">
        <v>1475</v>
      </c>
      <c r="B283" s="103" t="s">
        <v>34</v>
      </c>
      <c r="C283" s="102" t="s">
        <v>37</v>
      </c>
      <c r="D283" s="103" t="s">
        <v>21</v>
      </c>
      <c r="E283" s="102" t="s">
        <v>1728</v>
      </c>
      <c r="F283" s="103" t="s">
        <v>2049</v>
      </c>
      <c r="G283" s="143" t="s">
        <v>2077</v>
      </c>
      <c r="H283" s="115">
        <v>108.93764291996482</v>
      </c>
      <c r="I283" s="103" t="s">
        <v>22</v>
      </c>
      <c r="J283" s="144"/>
    </row>
    <row r="284" spans="1:10" s="106" customFormat="1" ht="46.5" customHeight="1" x14ac:dyDescent="0.2">
      <c r="A284" s="101" t="s">
        <v>1475</v>
      </c>
      <c r="B284" s="103" t="s">
        <v>34</v>
      </c>
      <c r="C284" s="102" t="s">
        <v>37</v>
      </c>
      <c r="D284" s="103" t="s">
        <v>21</v>
      </c>
      <c r="E284" s="102" t="s">
        <v>1728</v>
      </c>
      <c r="F284" s="103" t="s">
        <v>2050</v>
      </c>
      <c r="G284" s="143" t="s">
        <v>2078</v>
      </c>
      <c r="H284" s="115">
        <v>196.08775725593665</v>
      </c>
      <c r="I284" s="103" t="s">
        <v>22</v>
      </c>
      <c r="J284" s="144"/>
    </row>
    <row r="285" spans="1:10" s="106" customFormat="1" ht="46.5" customHeight="1" x14ac:dyDescent="0.2">
      <c r="A285" s="101" t="s">
        <v>1475</v>
      </c>
      <c r="B285" s="103" t="s">
        <v>34</v>
      </c>
      <c r="C285" s="102" t="s">
        <v>37</v>
      </c>
      <c r="D285" s="103" t="s">
        <v>21</v>
      </c>
      <c r="E285" s="102" t="s">
        <v>1728</v>
      </c>
      <c r="F285" s="103" t="s">
        <v>2051</v>
      </c>
      <c r="G285" s="143" t="s">
        <v>2079</v>
      </c>
      <c r="H285" s="115">
        <v>174.3002286719437</v>
      </c>
      <c r="I285" s="103" t="s">
        <v>22</v>
      </c>
      <c r="J285" s="144"/>
    </row>
    <row r="286" spans="1:10" s="106" customFormat="1" ht="46.5" customHeight="1" x14ac:dyDescent="0.2">
      <c r="A286" s="101" t="s">
        <v>1475</v>
      </c>
      <c r="B286" s="103" t="s">
        <v>34</v>
      </c>
      <c r="C286" s="102" t="s">
        <v>37</v>
      </c>
      <c r="D286" s="103" t="s">
        <v>21</v>
      </c>
      <c r="E286" s="102" t="s">
        <v>1728</v>
      </c>
      <c r="F286" s="103" t="s">
        <v>2052</v>
      </c>
      <c r="G286" s="143"/>
      <c r="H286" s="115">
        <v>326.81292875989442</v>
      </c>
      <c r="I286" s="103" t="s">
        <v>22</v>
      </c>
      <c r="J286" s="144"/>
    </row>
    <row r="287" spans="1:10" s="106" customFormat="1" ht="46.5" customHeight="1" x14ac:dyDescent="0.2">
      <c r="A287" s="101" t="s">
        <v>1475</v>
      </c>
      <c r="B287" s="103" t="s">
        <v>34</v>
      </c>
      <c r="C287" s="102" t="s">
        <v>37</v>
      </c>
      <c r="D287" s="103" t="s">
        <v>21</v>
      </c>
      <c r="E287" s="102" t="s">
        <v>1728</v>
      </c>
      <c r="F287" s="103" t="s">
        <v>2053</v>
      </c>
      <c r="G287" s="143" t="s">
        <v>2080</v>
      </c>
      <c r="H287" s="115">
        <v>272.34410729991203</v>
      </c>
      <c r="I287" s="103" t="s">
        <v>22</v>
      </c>
      <c r="J287" s="144"/>
    </row>
    <row r="288" spans="1:10" s="106" customFormat="1" ht="46.5" customHeight="1" x14ac:dyDescent="0.2">
      <c r="A288" s="101" t="s">
        <v>1475</v>
      </c>
      <c r="B288" s="103" t="s">
        <v>34</v>
      </c>
      <c r="C288" s="102" t="s">
        <v>37</v>
      </c>
      <c r="D288" s="103" t="s">
        <v>21</v>
      </c>
      <c r="E288" s="102" t="s">
        <v>1728</v>
      </c>
      <c r="F288" s="103" t="s">
        <v>2054</v>
      </c>
      <c r="G288" s="143" t="s">
        <v>2081</v>
      </c>
      <c r="H288" s="115">
        <v>544.68821459982405</v>
      </c>
      <c r="I288" s="103" t="s">
        <v>22</v>
      </c>
      <c r="J288" s="144"/>
    </row>
    <row r="289" spans="1:10" s="106" customFormat="1" ht="46.5" customHeight="1" x14ac:dyDescent="0.2">
      <c r="A289" s="101" t="s">
        <v>1475</v>
      </c>
      <c r="B289" s="103" t="s">
        <v>34</v>
      </c>
      <c r="C289" s="102" t="s">
        <v>37</v>
      </c>
      <c r="D289" s="103" t="s">
        <v>21</v>
      </c>
      <c r="E289" s="102" t="s">
        <v>1728</v>
      </c>
      <c r="F289" s="103" t="s">
        <v>2055</v>
      </c>
      <c r="G289" s="143" t="s">
        <v>2082</v>
      </c>
      <c r="H289" s="115">
        <v>708.09467897977129</v>
      </c>
      <c r="I289" s="103" t="s">
        <v>22</v>
      </c>
      <c r="J289" s="144"/>
    </row>
    <row r="290" spans="1:10" s="106" customFormat="1" ht="46.5" customHeight="1" x14ac:dyDescent="0.2">
      <c r="A290" s="101" t="s">
        <v>1475</v>
      </c>
      <c r="B290" s="103" t="s">
        <v>34</v>
      </c>
      <c r="C290" s="102" t="s">
        <v>37</v>
      </c>
      <c r="D290" s="103" t="s">
        <v>21</v>
      </c>
      <c r="E290" s="102" t="s">
        <v>1728</v>
      </c>
      <c r="F290" s="103" t="s">
        <v>2056</v>
      </c>
      <c r="G290" s="143" t="s">
        <v>2083</v>
      </c>
      <c r="H290" s="115">
        <v>326.81292875989442</v>
      </c>
      <c r="I290" s="103" t="s">
        <v>22</v>
      </c>
      <c r="J290" s="135"/>
    </row>
    <row r="291" spans="1:10" s="106" customFormat="1" ht="46.5" customHeight="1" x14ac:dyDescent="0.2">
      <c r="A291" s="101" t="s">
        <v>1475</v>
      </c>
      <c r="B291" s="103" t="s">
        <v>34</v>
      </c>
      <c r="C291" s="102" t="s">
        <v>37</v>
      </c>
      <c r="D291" s="103" t="s">
        <v>21</v>
      </c>
      <c r="E291" s="102" t="s">
        <v>1728</v>
      </c>
      <c r="F291" s="103" t="s">
        <v>2057</v>
      </c>
      <c r="G291" s="143" t="s">
        <v>2084</v>
      </c>
      <c r="H291" s="115">
        <v>490.21939313984166</v>
      </c>
      <c r="I291" s="103" t="s">
        <v>22</v>
      </c>
      <c r="J291" s="135"/>
    </row>
    <row r="292" spans="1:10" s="106" customFormat="1" ht="46.5" customHeight="1" x14ac:dyDescent="0.2">
      <c r="A292" s="101" t="s">
        <v>1475</v>
      </c>
      <c r="B292" s="103" t="s">
        <v>34</v>
      </c>
      <c r="C292" s="102" t="s">
        <v>37</v>
      </c>
      <c r="D292" s="103" t="s">
        <v>21</v>
      </c>
      <c r="E292" s="102" t="s">
        <v>1728</v>
      </c>
      <c r="F292" s="103" t="s">
        <v>2085</v>
      </c>
      <c r="G292" s="101" t="s">
        <v>2088</v>
      </c>
      <c r="H292" s="115">
        <v>2178.7528583992962</v>
      </c>
      <c r="I292" s="103"/>
      <c r="J292" s="135"/>
    </row>
    <row r="293" spans="1:10" s="106" customFormat="1" ht="46.5" customHeight="1" x14ac:dyDescent="0.2">
      <c r="A293" s="101" t="s">
        <v>1475</v>
      </c>
      <c r="B293" s="103" t="s">
        <v>34</v>
      </c>
      <c r="C293" s="102" t="s">
        <v>37</v>
      </c>
      <c r="D293" s="103" t="s">
        <v>21</v>
      </c>
      <c r="E293" s="102" t="s">
        <v>1728</v>
      </c>
      <c r="F293" s="103" t="s">
        <v>2086</v>
      </c>
      <c r="G293" s="101" t="s">
        <v>2089</v>
      </c>
      <c r="H293" s="115">
        <v>762.56350043975374</v>
      </c>
      <c r="I293" s="103"/>
      <c r="J293" s="135"/>
    </row>
    <row r="294" spans="1:10" s="106" customFormat="1" ht="46.5" customHeight="1" x14ac:dyDescent="0.2">
      <c r="A294" s="101" t="s">
        <v>1475</v>
      </c>
      <c r="B294" s="103" t="s">
        <v>34</v>
      </c>
      <c r="C294" s="102" t="s">
        <v>37</v>
      </c>
      <c r="D294" s="103" t="s">
        <v>21</v>
      </c>
      <c r="E294" s="102" t="s">
        <v>1728</v>
      </c>
      <c r="F294" s="103" t="s">
        <v>2087</v>
      </c>
      <c r="G294" s="101" t="s">
        <v>1628</v>
      </c>
      <c r="H294" s="115">
        <v>631.83832893579586</v>
      </c>
      <c r="I294" s="103"/>
      <c r="J294" s="135"/>
    </row>
    <row r="295" spans="1:10" s="106" customFormat="1" ht="46.5" customHeight="1" x14ac:dyDescent="0.2">
      <c r="A295" s="101" t="s">
        <v>1727</v>
      </c>
      <c r="B295" s="103" t="s">
        <v>89</v>
      </c>
      <c r="C295" s="102" t="s">
        <v>37</v>
      </c>
      <c r="D295" s="103" t="s">
        <v>21</v>
      </c>
      <c r="E295" s="102" t="s">
        <v>92</v>
      </c>
      <c r="F295" s="103" t="s">
        <v>90</v>
      </c>
      <c r="G295" s="101" t="s">
        <v>91</v>
      </c>
      <c r="H295" s="115">
        <v>2932</v>
      </c>
      <c r="I295" s="103"/>
    </row>
    <row r="296" spans="1:10" s="106" customFormat="1" ht="35.25" customHeight="1" x14ac:dyDescent="0.2">
      <c r="A296" s="101" t="s">
        <v>1915</v>
      </c>
      <c r="B296" s="103" t="s">
        <v>458</v>
      </c>
      <c r="C296" s="102" t="s">
        <v>37</v>
      </c>
      <c r="D296" s="103" t="s">
        <v>21</v>
      </c>
      <c r="E296" s="103" t="s">
        <v>20</v>
      </c>
      <c r="F296" s="101"/>
      <c r="G296" s="101"/>
      <c r="H296" s="115">
        <v>555</v>
      </c>
      <c r="I296" s="103"/>
    </row>
    <row r="297" spans="1:10" s="106" customFormat="1" ht="35.25" customHeight="1" x14ac:dyDescent="0.2">
      <c r="A297" s="101" t="s">
        <v>1915</v>
      </c>
      <c r="B297" s="103" t="s">
        <v>458</v>
      </c>
      <c r="C297" s="102" t="s">
        <v>37</v>
      </c>
      <c r="D297" s="103" t="s">
        <v>21</v>
      </c>
      <c r="E297" s="103" t="s">
        <v>20</v>
      </c>
      <c r="F297" s="101" t="s">
        <v>85</v>
      </c>
      <c r="G297" s="101" t="s">
        <v>86</v>
      </c>
      <c r="H297" s="115">
        <v>178</v>
      </c>
      <c r="I297" s="103"/>
    </row>
    <row r="298" spans="1:10" s="106" customFormat="1" ht="35.25" customHeight="1" x14ac:dyDescent="0.2">
      <c r="A298" s="101" t="s">
        <v>1915</v>
      </c>
      <c r="B298" s="103" t="s">
        <v>458</v>
      </c>
      <c r="C298" s="102" t="s">
        <v>37</v>
      </c>
      <c r="D298" s="103" t="s">
        <v>21</v>
      </c>
      <c r="E298" s="103" t="s">
        <v>20</v>
      </c>
      <c r="F298" s="101" t="s">
        <v>1916</v>
      </c>
      <c r="G298" s="101" t="s">
        <v>1481</v>
      </c>
      <c r="H298" s="115">
        <v>561.19000000000005</v>
      </c>
      <c r="I298" s="103"/>
    </row>
    <row r="299" spans="1:10" s="106" customFormat="1" ht="35.25" customHeight="1" x14ac:dyDescent="0.2">
      <c r="A299" s="101" t="s">
        <v>1915</v>
      </c>
      <c r="B299" s="103" t="s">
        <v>458</v>
      </c>
      <c r="C299" s="102" t="s">
        <v>37</v>
      </c>
      <c r="D299" s="103" t="s">
        <v>21</v>
      </c>
      <c r="E299" s="103" t="s">
        <v>1917</v>
      </c>
      <c r="F299" s="101" t="s">
        <v>1854</v>
      </c>
      <c r="G299" s="101" t="s">
        <v>1855</v>
      </c>
      <c r="H299" s="115">
        <v>603.20000000000005</v>
      </c>
      <c r="I299" s="103"/>
    </row>
    <row r="300" spans="1:10" s="106" customFormat="1" ht="35.25" customHeight="1" x14ac:dyDescent="0.2">
      <c r="A300" s="101" t="s">
        <v>1915</v>
      </c>
      <c r="B300" s="103" t="s">
        <v>458</v>
      </c>
      <c r="C300" s="102" t="s">
        <v>37</v>
      </c>
      <c r="D300" s="103" t="s">
        <v>21</v>
      </c>
      <c r="E300" s="103" t="s">
        <v>20</v>
      </c>
      <c r="F300" s="101" t="s">
        <v>85</v>
      </c>
      <c r="G300" s="101" t="s">
        <v>86</v>
      </c>
      <c r="H300" s="115">
        <v>260</v>
      </c>
      <c r="I300" s="103"/>
    </row>
    <row r="301" spans="1:10" s="106" customFormat="1" ht="35.25" customHeight="1" x14ac:dyDescent="0.2">
      <c r="A301" s="101" t="s">
        <v>1915</v>
      </c>
      <c r="B301" s="103" t="s">
        <v>103</v>
      </c>
      <c r="C301" s="102" t="s">
        <v>37</v>
      </c>
      <c r="D301" s="103" t="s">
        <v>21</v>
      </c>
      <c r="E301" s="103" t="s">
        <v>1932</v>
      </c>
      <c r="F301" s="101" t="s">
        <v>716</v>
      </c>
      <c r="G301" s="101"/>
      <c r="H301" s="115">
        <v>1503.36</v>
      </c>
      <c r="I301" s="103"/>
    </row>
    <row r="302" spans="1:10" s="106" customFormat="1" ht="35.25" customHeight="1" x14ac:dyDescent="0.2">
      <c r="A302" s="101" t="s">
        <v>1918</v>
      </c>
      <c r="B302" s="103" t="s">
        <v>88</v>
      </c>
      <c r="C302" s="102" t="s">
        <v>37</v>
      </c>
      <c r="D302" s="103" t="s">
        <v>21</v>
      </c>
      <c r="E302" s="103" t="s">
        <v>1919</v>
      </c>
      <c r="F302" s="101" t="s">
        <v>1920</v>
      </c>
      <c r="G302" s="101"/>
      <c r="H302" s="115">
        <v>2065</v>
      </c>
      <c r="I302" s="103"/>
    </row>
    <row r="303" spans="1:10" s="106" customFormat="1" ht="35.25" customHeight="1" x14ac:dyDescent="0.2">
      <c r="A303" s="101" t="s">
        <v>1921</v>
      </c>
      <c r="B303" s="103" t="s">
        <v>458</v>
      </c>
      <c r="C303" s="102" t="s">
        <v>37</v>
      </c>
      <c r="D303" s="103" t="s">
        <v>21</v>
      </c>
      <c r="E303" s="103" t="s">
        <v>20</v>
      </c>
      <c r="F303" s="116" t="s">
        <v>1157</v>
      </c>
      <c r="G303" s="101" t="s">
        <v>569</v>
      </c>
      <c r="H303" s="115">
        <v>1484</v>
      </c>
      <c r="I303" s="103"/>
    </row>
    <row r="304" spans="1:10" s="106" customFormat="1" ht="35.25" customHeight="1" x14ac:dyDescent="0.2">
      <c r="A304" s="101" t="s">
        <v>1921</v>
      </c>
      <c r="B304" s="103" t="s">
        <v>458</v>
      </c>
      <c r="C304" s="102" t="s">
        <v>37</v>
      </c>
      <c r="D304" s="103" t="s">
        <v>21</v>
      </c>
      <c r="E304" s="103" t="s">
        <v>20</v>
      </c>
      <c r="F304" s="101" t="s">
        <v>75</v>
      </c>
      <c r="G304" s="101" t="s">
        <v>278</v>
      </c>
      <c r="H304" s="115">
        <v>57</v>
      </c>
      <c r="I304" s="103"/>
    </row>
    <row r="305" spans="1:9" s="106" customFormat="1" ht="35.25" customHeight="1" x14ac:dyDescent="0.2">
      <c r="A305" s="101" t="s">
        <v>1921</v>
      </c>
      <c r="B305" s="103" t="s">
        <v>458</v>
      </c>
      <c r="C305" s="102" t="s">
        <v>37</v>
      </c>
      <c r="D305" s="103" t="s">
        <v>21</v>
      </c>
      <c r="E305" s="103" t="s">
        <v>20</v>
      </c>
      <c r="F305" s="101" t="s">
        <v>1487</v>
      </c>
      <c r="G305" s="101" t="s">
        <v>1922</v>
      </c>
      <c r="H305" s="115">
        <v>185</v>
      </c>
      <c r="I305" s="103"/>
    </row>
    <row r="306" spans="1:9" s="106" customFormat="1" ht="35.25" customHeight="1" x14ac:dyDescent="0.2">
      <c r="A306" s="101" t="s">
        <v>1921</v>
      </c>
      <c r="B306" s="103" t="s">
        <v>458</v>
      </c>
      <c r="C306" s="102" t="s">
        <v>37</v>
      </c>
      <c r="D306" s="103" t="s">
        <v>21</v>
      </c>
      <c r="E306" s="103" t="s">
        <v>20</v>
      </c>
      <c r="F306" s="101" t="s">
        <v>85</v>
      </c>
      <c r="G306" s="101" t="s">
        <v>86</v>
      </c>
      <c r="H306" s="115">
        <v>105.01</v>
      </c>
      <c r="I306" s="103"/>
    </row>
    <row r="307" spans="1:9" s="106" customFormat="1" ht="35.25" customHeight="1" x14ac:dyDescent="0.2">
      <c r="A307" s="101" t="s">
        <v>1921</v>
      </c>
      <c r="B307" s="103" t="s">
        <v>458</v>
      </c>
      <c r="C307" s="102" t="s">
        <v>37</v>
      </c>
      <c r="D307" s="103" t="s">
        <v>21</v>
      </c>
      <c r="E307" s="103" t="s">
        <v>20</v>
      </c>
      <c r="F307" s="101" t="s">
        <v>1923</v>
      </c>
      <c r="G307" s="101" t="s">
        <v>1924</v>
      </c>
      <c r="H307" s="115">
        <v>317.81</v>
      </c>
      <c r="I307" s="103"/>
    </row>
    <row r="308" spans="1:9" s="106" customFormat="1" ht="35.25" customHeight="1" x14ac:dyDescent="0.2">
      <c r="A308" s="101" t="s">
        <v>1921</v>
      </c>
      <c r="B308" s="103" t="s">
        <v>458</v>
      </c>
      <c r="C308" s="102" t="s">
        <v>37</v>
      </c>
      <c r="D308" s="103" t="s">
        <v>21</v>
      </c>
      <c r="E308" s="103" t="s">
        <v>20</v>
      </c>
      <c r="F308" s="101" t="s">
        <v>76</v>
      </c>
      <c r="G308" s="101" t="s">
        <v>1925</v>
      </c>
      <c r="H308" s="115">
        <v>273.69</v>
      </c>
      <c r="I308" s="103"/>
    </row>
    <row r="309" spans="1:9" s="106" customFormat="1" ht="35.25" customHeight="1" x14ac:dyDescent="0.2">
      <c r="A309" s="101" t="s">
        <v>1921</v>
      </c>
      <c r="B309" s="103" t="s">
        <v>458</v>
      </c>
      <c r="C309" s="102" t="s">
        <v>37</v>
      </c>
      <c r="D309" s="103" t="s">
        <v>21</v>
      </c>
      <c r="E309" s="103" t="s">
        <v>1635</v>
      </c>
      <c r="F309" s="101" t="s">
        <v>1926</v>
      </c>
      <c r="G309" s="101" t="s">
        <v>1927</v>
      </c>
      <c r="H309" s="115">
        <v>83.89</v>
      </c>
      <c r="I309" s="103"/>
    </row>
    <row r="310" spans="1:9" s="106" customFormat="1" ht="35.25" customHeight="1" x14ac:dyDescent="0.2">
      <c r="A310" s="101" t="s">
        <v>1921</v>
      </c>
      <c r="B310" s="103" t="s">
        <v>458</v>
      </c>
      <c r="C310" s="102" t="s">
        <v>37</v>
      </c>
      <c r="D310" s="103" t="s">
        <v>21</v>
      </c>
      <c r="E310" s="103" t="s">
        <v>20</v>
      </c>
      <c r="F310" s="101" t="s">
        <v>1160</v>
      </c>
      <c r="G310" s="101" t="s">
        <v>1161</v>
      </c>
      <c r="H310" s="115">
        <v>193</v>
      </c>
      <c r="I310" s="103"/>
    </row>
    <row r="311" spans="1:9" s="106" customFormat="1" ht="35.25" customHeight="1" x14ac:dyDescent="0.2">
      <c r="A311" s="101" t="s">
        <v>1921</v>
      </c>
      <c r="B311" s="103" t="s">
        <v>458</v>
      </c>
      <c r="C311" s="102" t="s">
        <v>37</v>
      </c>
      <c r="D311" s="103" t="s">
        <v>21</v>
      </c>
      <c r="E311" s="103" t="s">
        <v>20</v>
      </c>
      <c r="F311" s="101" t="s">
        <v>1928</v>
      </c>
      <c r="G311" s="101" t="s">
        <v>1929</v>
      </c>
      <c r="H311" s="115">
        <v>469</v>
      </c>
      <c r="I311" s="103"/>
    </row>
    <row r="312" spans="1:9" s="106" customFormat="1" ht="35.25" customHeight="1" x14ac:dyDescent="0.2">
      <c r="A312" s="101" t="s">
        <v>1921</v>
      </c>
      <c r="B312" s="103" t="s">
        <v>458</v>
      </c>
      <c r="C312" s="102" t="s">
        <v>37</v>
      </c>
      <c r="D312" s="103" t="s">
        <v>21</v>
      </c>
      <c r="E312" s="103" t="s">
        <v>20</v>
      </c>
      <c r="F312" s="101" t="s">
        <v>1592</v>
      </c>
      <c r="G312" s="101"/>
      <c r="H312" s="115">
        <v>283.02</v>
      </c>
      <c r="I312" s="103"/>
    </row>
    <row r="313" spans="1:9" s="106" customFormat="1" ht="35.25" customHeight="1" x14ac:dyDescent="0.2">
      <c r="A313" s="101" t="s">
        <v>1921</v>
      </c>
      <c r="B313" s="103" t="s">
        <v>458</v>
      </c>
      <c r="C313" s="102" t="s">
        <v>37</v>
      </c>
      <c r="D313" s="103" t="s">
        <v>21</v>
      </c>
      <c r="E313" s="103" t="s">
        <v>1930</v>
      </c>
      <c r="F313" s="101" t="s">
        <v>556</v>
      </c>
      <c r="G313" s="101"/>
      <c r="H313" s="115">
        <v>126</v>
      </c>
      <c r="I313" s="103"/>
    </row>
    <row r="314" spans="1:9" s="106" customFormat="1" ht="35.25" customHeight="1" x14ac:dyDescent="0.2">
      <c r="A314" s="101" t="s">
        <v>1921</v>
      </c>
      <c r="B314" s="103" t="s">
        <v>458</v>
      </c>
      <c r="C314" s="102" t="s">
        <v>37</v>
      </c>
      <c r="D314" s="103" t="s">
        <v>21</v>
      </c>
      <c r="E314" s="103" t="s">
        <v>1930</v>
      </c>
      <c r="F314" s="101" t="s">
        <v>30</v>
      </c>
      <c r="G314" s="101"/>
      <c r="H314" s="115">
        <v>179</v>
      </c>
      <c r="I314" s="103"/>
    </row>
    <row r="315" spans="1:9" s="106" customFormat="1" ht="35.25" customHeight="1" x14ac:dyDescent="0.2">
      <c r="A315" s="101" t="s">
        <v>1921</v>
      </c>
      <c r="B315" s="103" t="s">
        <v>458</v>
      </c>
      <c r="C315" s="102" t="s">
        <v>37</v>
      </c>
      <c r="D315" s="103" t="s">
        <v>21</v>
      </c>
      <c r="E315" s="103" t="s">
        <v>20</v>
      </c>
      <c r="F315" s="101" t="s">
        <v>1931</v>
      </c>
      <c r="G315" s="115" t="s">
        <v>924</v>
      </c>
      <c r="H315" s="115">
        <v>1841.5</v>
      </c>
      <c r="I315" s="103"/>
    </row>
    <row r="316" spans="1:9" s="106" customFormat="1" ht="45.75" customHeight="1" x14ac:dyDescent="0.2">
      <c r="A316" s="101" t="s">
        <v>1751</v>
      </c>
      <c r="B316" s="103" t="s">
        <v>235</v>
      </c>
      <c r="C316" s="102" t="s">
        <v>37</v>
      </c>
      <c r="D316" s="103" t="s">
        <v>21</v>
      </c>
      <c r="E316" s="103" t="s">
        <v>1752</v>
      </c>
      <c r="F316" s="103" t="s">
        <v>241</v>
      </c>
      <c r="G316" s="104"/>
      <c r="H316" s="105">
        <v>4100</v>
      </c>
      <c r="I316" s="103"/>
    </row>
    <row r="317" spans="1:9" s="106" customFormat="1" ht="44.25" customHeight="1" x14ac:dyDescent="0.2">
      <c r="A317" s="101" t="s">
        <v>1750</v>
      </c>
      <c r="B317" s="103" t="s">
        <v>34</v>
      </c>
      <c r="C317" s="102" t="s">
        <v>37</v>
      </c>
      <c r="D317" s="103" t="s">
        <v>21</v>
      </c>
      <c r="E317" s="103" t="s">
        <v>1749</v>
      </c>
      <c r="F317" s="103" t="s">
        <v>1965</v>
      </c>
      <c r="G317" s="104"/>
      <c r="H317" s="105">
        <v>6000</v>
      </c>
      <c r="I317" s="103" t="s">
        <v>22</v>
      </c>
    </row>
    <row r="318" spans="1:9" s="106" customFormat="1" ht="53.25" customHeight="1" x14ac:dyDescent="0.2">
      <c r="A318" s="101" t="s">
        <v>1747</v>
      </c>
      <c r="B318" s="103" t="s">
        <v>169</v>
      </c>
      <c r="C318" s="102" t="s">
        <v>37</v>
      </c>
      <c r="D318" s="103" t="s">
        <v>21</v>
      </c>
      <c r="E318" s="103" t="s">
        <v>1748</v>
      </c>
      <c r="F318" s="103" t="s">
        <v>1746</v>
      </c>
      <c r="G318" s="104"/>
      <c r="H318" s="105">
        <v>2500</v>
      </c>
      <c r="I318" s="103" t="s">
        <v>22</v>
      </c>
    </row>
    <row r="319" spans="1:9" s="106" customFormat="1" ht="38.25" customHeight="1" x14ac:dyDescent="0.2">
      <c r="A319" s="102" t="s">
        <v>1482</v>
      </c>
      <c r="B319" s="103" t="s">
        <v>43</v>
      </c>
      <c r="C319" s="102" t="s">
        <v>37</v>
      </c>
      <c r="D319" s="103" t="s">
        <v>21</v>
      </c>
      <c r="E319" s="102"/>
      <c r="F319" s="103" t="s">
        <v>48</v>
      </c>
      <c r="G319" s="101"/>
      <c r="H319" s="115">
        <v>5500</v>
      </c>
      <c r="I319" s="103"/>
    </row>
    <row r="320" spans="1:9" s="106" customFormat="1" ht="38.25" customHeight="1" x14ac:dyDescent="0.2">
      <c r="A320" s="102" t="s">
        <v>1482</v>
      </c>
      <c r="B320" s="103" t="s">
        <v>44</v>
      </c>
      <c r="C320" s="102" t="s">
        <v>37</v>
      </c>
      <c r="D320" s="103" t="s">
        <v>21</v>
      </c>
      <c r="E320" s="102"/>
      <c r="F320" s="103" t="s">
        <v>49</v>
      </c>
      <c r="G320" s="101"/>
      <c r="H320" s="115">
        <v>3850</v>
      </c>
      <c r="I320" s="103"/>
    </row>
    <row r="321" spans="1:9" s="106" customFormat="1" ht="29.25" customHeight="1" x14ac:dyDescent="0.2">
      <c r="A321" s="102" t="s">
        <v>1482</v>
      </c>
      <c r="B321" s="103" t="s">
        <v>45</v>
      </c>
      <c r="C321" s="102" t="s">
        <v>37</v>
      </c>
      <c r="D321" s="103" t="s">
        <v>21</v>
      </c>
      <c r="E321" s="102"/>
      <c r="F321" s="103" t="s">
        <v>50</v>
      </c>
      <c r="G321" s="101"/>
      <c r="H321" s="115">
        <v>8800</v>
      </c>
      <c r="I321" s="103"/>
    </row>
    <row r="322" spans="1:9" s="106" customFormat="1" ht="29.25" customHeight="1" x14ac:dyDescent="0.2">
      <c r="A322" s="102"/>
      <c r="B322" s="103"/>
      <c r="C322" s="102"/>
      <c r="D322" s="103"/>
      <c r="E322" s="102"/>
      <c r="F322" s="103"/>
      <c r="G322" s="101"/>
      <c r="H322" s="115"/>
      <c r="I322" s="103"/>
    </row>
    <row r="323" spans="1:9" s="106" customFormat="1" ht="13.5" customHeight="1" x14ac:dyDescent="0.2">
      <c r="A323" s="102"/>
      <c r="B323" s="103"/>
      <c r="C323" s="102"/>
      <c r="D323" s="103"/>
      <c r="E323" s="102"/>
      <c r="F323" s="116"/>
      <c r="G323" s="102"/>
      <c r="H323" s="115"/>
      <c r="I323" s="103"/>
    </row>
    <row r="324" spans="1:9" s="120" customFormat="1" ht="13.5" customHeight="1" x14ac:dyDescent="0.2">
      <c r="A324" s="117"/>
      <c r="B324" s="119"/>
      <c r="C324" s="117"/>
      <c r="D324" s="119" t="s">
        <v>21</v>
      </c>
      <c r="E324" s="117"/>
      <c r="F324" s="118"/>
      <c r="G324" s="112" t="s">
        <v>830</v>
      </c>
      <c r="H324" s="113">
        <f>SUM(H192:H323)</f>
        <v>192406.47000000015</v>
      </c>
      <c r="I324" s="119"/>
    </row>
    <row r="325" spans="1:9" s="106" customFormat="1" ht="13.5" customHeight="1" x14ac:dyDescent="0.2">
      <c r="A325" s="102"/>
      <c r="B325" s="103"/>
      <c r="C325" s="102"/>
      <c r="D325" s="103"/>
      <c r="E325" s="102"/>
      <c r="F325" s="116"/>
      <c r="G325" s="104"/>
      <c r="H325" s="105"/>
      <c r="I325" s="103"/>
    </row>
    <row r="326" spans="1:9" s="106" customFormat="1" ht="63" customHeight="1" x14ac:dyDescent="0.2">
      <c r="A326" s="101" t="s">
        <v>1733</v>
      </c>
      <c r="B326" s="116" t="s">
        <v>916</v>
      </c>
      <c r="C326" s="102" t="s">
        <v>849</v>
      </c>
      <c r="D326" s="103" t="s">
        <v>848</v>
      </c>
      <c r="E326" s="103" t="s">
        <v>1655</v>
      </c>
      <c r="F326" s="103" t="s">
        <v>378</v>
      </c>
      <c r="G326" s="104"/>
      <c r="H326" s="105">
        <v>6000</v>
      </c>
      <c r="I326" s="103"/>
    </row>
    <row r="327" spans="1:9" s="106" customFormat="1" ht="13.5" customHeight="1" x14ac:dyDescent="0.2">
      <c r="A327" s="102"/>
      <c r="B327" s="103"/>
      <c r="C327" s="102"/>
      <c r="D327" s="103"/>
      <c r="E327" s="102"/>
      <c r="F327" s="116"/>
      <c r="G327" s="104"/>
      <c r="H327" s="105"/>
      <c r="I327" s="103"/>
    </row>
    <row r="328" spans="1:9" s="106" customFormat="1" ht="13.5" customHeight="1" x14ac:dyDescent="0.2">
      <c r="A328" s="102"/>
      <c r="B328" s="103"/>
      <c r="C328" s="102"/>
      <c r="D328" s="103"/>
      <c r="E328" s="102"/>
      <c r="F328" s="116"/>
      <c r="G328" s="104"/>
      <c r="H328" s="105"/>
      <c r="I328" s="103"/>
    </row>
    <row r="329" spans="1:9" s="106" customFormat="1" ht="13.5" customHeight="1" x14ac:dyDescent="0.2">
      <c r="A329" s="102"/>
      <c r="B329" s="103"/>
      <c r="C329" s="102"/>
      <c r="D329" s="103"/>
      <c r="E329" s="102"/>
      <c r="F329" s="116"/>
      <c r="G329" s="102"/>
      <c r="H329" s="115"/>
      <c r="I329" s="103"/>
    </row>
    <row r="330" spans="1:9" s="106" customFormat="1" ht="13.5" customHeight="1" x14ac:dyDescent="0.2">
      <c r="A330" s="102"/>
      <c r="B330" s="103"/>
      <c r="C330" s="102"/>
      <c r="D330" s="103"/>
      <c r="E330" s="102"/>
      <c r="F330" s="103"/>
      <c r="G330" s="112" t="s">
        <v>850</v>
      </c>
      <c r="H330" s="113">
        <f>SUM(H325:H329)</f>
        <v>6000</v>
      </c>
      <c r="I330" s="103"/>
    </row>
    <row r="331" spans="1:9" s="106" customFormat="1" ht="11.25" x14ac:dyDescent="0.2">
      <c r="A331" s="102"/>
      <c r="B331" s="103"/>
      <c r="C331" s="102"/>
      <c r="D331" s="103"/>
      <c r="E331" s="102"/>
      <c r="F331" s="103"/>
      <c r="G331" s="117" t="s">
        <v>93</v>
      </c>
      <c r="H331" s="113">
        <f>H83+H324+H330+H189</f>
        <v>461628.9772000002</v>
      </c>
      <c r="I331" s="103"/>
    </row>
    <row r="332" spans="1:9" s="106" customFormat="1" ht="11.25" x14ac:dyDescent="0.2">
      <c r="A332" s="121"/>
      <c r="B332" s="122"/>
      <c r="D332" s="122"/>
      <c r="F332" s="122"/>
      <c r="I332" s="123"/>
    </row>
    <row r="333" spans="1:9" s="120" customFormat="1" ht="11.25" x14ac:dyDescent="0.2">
      <c r="A333" s="124"/>
      <c r="B333" s="125" t="s">
        <v>0</v>
      </c>
      <c r="C333" s="124"/>
      <c r="D333" s="125"/>
      <c r="E333" s="124" t="s">
        <v>1</v>
      </c>
      <c r="F333" s="125"/>
      <c r="G333" s="124"/>
      <c r="H333" s="124" t="s">
        <v>2</v>
      </c>
      <c r="I333" s="125"/>
    </row>
    <row r="334" spans="1:9" s="120" customFormat="1" ht="11.25" x14ac:dyDescent="0.2">
      <c r="A334" s="124"/>
      <c r="B334" s="125"/>
      <c r="C334" s="124"/>
      <c r="D334" s="125"/>
      <c r="E334" s="124"/>
      <c r="F334" s="125"/>
      <c r="G334" s="124"/>
      <c r="H334" s="124"/>
      <c r="I334" s="125"/>
    </row>
    <row r="335" spans="1:9" s="120" customFormat="1" ht="11.25" x14ac:dyDescent="0.2">
      <c r="A335" s="124"/>
      <c r="B335" s="125"/>
      <c r="C335" s="124"/>
      <c r="D335" s="125"/>
      <c r="E335" s="124"/>
      <c r="F335" s="125"/>
      <c r="G335" s="124"/>
      <c r="H335" s="124"/>
      <c r="I335" s="125"/>
    </row>
    <row r="336" spans="1:9" s="120" customFormat="1" ht="11.25" x14ac:dyDescent="0.2">
      <c r="A336" s="124"/>
      <c r="B336" s="125"/>
      <c r="C336" s="124"/>
      <c r="D336" s="125"/>
      <c r="E336" s="124"/>
      <c r="F336" s="125"/>
      <c r="G336" s="124"/>
      <c r="H336" s="124"/>
      <c r="I336" s="125"/>
    </row>
    <row r="337" spans="1:10" s="120" customFormat="1" ht="11.25" x14ac:dyDescent="0.2">
      <c r="B337" s="126"/>
      <c r="D337" s="126"/>
      <c r="F337" s="126"/>
      <c r="I337" s="126"/>
    </row>
    <row r="338" spans="1:10" s="120" customFormat="1" ht="11.25" x14ac:dyDescent="0.2">
      <c r="B338" s="126"/>
      <c r="D338" s="126"/>
      <c r="F338" s="126"/>
      <c r="I338" s="126"/>
    </row>
    <row r="339" spans="1:10" s="120" customFormat="1" ht="11.25" x14ac:dyDescent="0.2">
      <c r="B339" s="124" t="s">
        <v>3</v>
      </c>
      <c r="C339" s="124"/>
      <c r="D339" s="125"/>
      <c r="E339" s="124" t="s">
        <v>4</v>
      </c>
      <c r="F339" s="125"/>
      <c r="G339" s="124"/>
      <c r="H339" s="124" t="s">
        <v>5</v>
      </c>
      <c r="I339" s="126"/>
    </row>
    <row r="340" spans="1:10" s="120" customFormat="1" ht="11.25" x14ac:dyDescent="0.2">
      <c r="B340" s="127" t="s">
        <v>144</v>
      </c>
      <c r="D340" s="126"/>
      <c r="E340" s="128" t="s">
        <v>145</v>
      </c>
      <c r="F340" s="126"/>
      <c r="H340" s="128" t="s">
        <v>146</v>
      </c>
      <c r="I340" s="126"/>
    </row>
    <row r="341" spans="1:10" s="120" customFormat="1" ht="11.25" x14ac:dyDescent="0.2">
      <c r="B341" s="127"/>
      <c r="D341" s="126"/>
      <c r="E341" s="128"/>
      <c r="F341" s="126"/>
      <c r="I341" s="126"/>
    </row>
    <row r="342" spans="1:10" s="106" customFormat="1" ht="11.25" x14ac:dyDescent="0.2">
      <c r="B342" s="122"/>
      <c r="D342" s="122"/>
      <c r="F342" s="122"/>
      <c r="I342" s="122"/>
    </row>
    <row r="343" spans="1:10" s="106" customFormat="1" x14ac:dyDescent="0.25">
      <c r="A343" s="81" t="s">
        <v>17</v>
      </c>
      <c r="B343" s="122"/>
      <c r="D343" s="122"/>
      <c r="F343" s="122"/>
      <c r="I343" s="122"/>
    </row>
    <row r="345" spans="1:10" ht="18" x14ac:dyDescent="0.25">
      <c r="A345" s="196"/>
      <c r="B345" s="196"/>
      <c r="C345" s="196"/>
      <c r="D345" s="196"/>
      <c r="E345" s="196"/>
      <c r="F345" s="196"/>
      <c r="G345" s="196"/>
      <c r="H345" s="196"/>
      <c r="I345" s="196"/>
      <c r="J345" s="78"/>
    </row>
    <row r="346" spans="1:10" ht="18" x14ac:dyDescent="0.25">
      <c r="C346" s="78"/>
    </row>
    <row r="348" spans="1:10" ht="18" x14ac:dyDescent="0.25">
      <c r="A348" s="78"/>
      <c r="B348" s="25"/>
      <c r="C348" s="5"/>
      <c r="D348" s="25"/>
      <c r="E348" s="5"/>
      <c r="G348" s="5"/>
      <c r="H348" s="5"/>
      <c r="I348" s="25"/>
      <c r="J348" s="5"/>
    </row>
    <row r="349" spans="1:10" x14ac:dyDescent="0.2">
      <c r="A349" s="79"/>
      <c r="B349" s="80"/>
      <c r="C349" s="79"/>
      <c r="D349" s="80"/>
      <c r="E349" s="79"/>
      <c r="G349" s="79"/>
      <c r="H349" s="79"/>
      <c r="I349" s="80"/>
      <c r="J349" s="79"/>
    </row>
    <row r="350" spans="1:10" ht="15.75" customHeight="1" x14ac:dyDescent="0.2">
      <c r="A350" s="13"/>
      <c r="B350" s="13"/>
      <c r="C350" s="13"/>
      <c r="D350" s="13"/>
      <c r="E350" s="13"/>
      <c r="G350" s="13"/>
      <c r="H350" s="13"/>
      <c r="I350" s="13"/>
      <c r="J350" s="13"/>
    </row>
    <row r="351" spans="1:10" ht="15.75" x14ac:dyDescent="0.25">
      <c r="A351" s="65"/>
      <c r="B351" s="80"/>
      <c r="C351" s="79"/>
      <c r="D351" s="80"/>
      <c r="E351" s="65"/>
      <c r="G351" s="79"/>
      <c r="H351" s="79"/>
      <c r="I351" s="80"/>
      <c r="J351" s="79"/>
    </row>
    <row r="352" spans="1:10" ht="15.75" customHeight="1" x14ac:dyDescent="0.2">
      <c r="A352" s="13"/>
      <c r="B352" s="13"/>
      <c r="C352" s="13"/>
      <c r="D352" s="13"/>
      <c r="E352" s="13"/>
      <c r="G352" s="13"/>
      <c r="H352" s="13"/>
      <c r="I352" s="13"/>
      <c r="J352" s="13"/>
    </row>
    <row r="353" spans="1:10" ht="15.75" x14ac:dyDescent="0.25">
      <c r="A353" s="5"/>
      <c r="B353" s="82"/>
      <c r="C353" s="81"/>
      <c r="D353" s="82"/>
      <c r="E353" s="5"/>
      <c r="G353" s="81"/>
      <c r="H353" s="81"/>
      <c r="I353" s="82"/>
      <c r="J353" s="81"/>
    </row>
    <row r="354" spans="1:10" ht="15.75" x14ac:dyDescent="0.25">
      <c r="A354" s="5"/>
      <c r="B354" s="25"/>
      <c r="C354" s="5"/>
      <c r="D354" s="25"/>
      <c r="E354" s="5"/>
      <c r="G354" s="5"/>
      <c r="H354" s="5"/>
      <c r="I354" s="25"/>
      <c r="J354" s="5"/>
    </row>
    <row r="355" spans="1:10" ht="15.75" x14ac:dyDescent="0.25">
      <c r="A355" s="5"/>
      <c r="B355" s="25"/>
      <c r="C355" s="5"/>
      <c r="D355" s="67"/>
      <c r="E355" s="5"/>
      <c r="G355" s="5"/>
      <c r="H355" s="5"/>
      <c r="I355" s="25"/>
      <c r="J355" s="5"/>
    </row>
    <row r="356" spans="1:10" ht="15.75" x14ac:dyDescent="0.25">
      <c r="A356" s="5"/>
      <c r="B356" s="25"/>
      <c r="C356" s="5"/>
      <c r="D356" s="67"/>
      <c r="E356" s="5"/>
      <c r="G356" s="5"/>
      <c r="H356" s="5"/>
      <c r="I356" s="25"/>
      <c r="J356" s="5"/>
    </row>
    <row r="357" spans="1:10" ht="15.75" x14ac:dyDescent="0.25">
      <c r="A357" s="5"/>
      <c r="B357" s="25"/>
      <c r="C357" s="5"/>
      <c r="D357" s="67"/>
      <c r="E357" s="5"/>
      <c r="G357" s="5"/>
      <c r="H357" s="5"/>
      <c r="I357" s="25"/>
      <c r="J357" s="5"/>
    </row>
    <row r="358" spans="1:10" ht="15.75" x14ac:dyDescent="0.25">
      <c r="A358" s="5"/>
      <c r="B358" s="25"/>
      <c r="C358" s="5"/>
      <c r="D358" s="25"/>
      <c r="E358" s="5"/>
      <c r="G358" s="5"/>
      <c r="H358" s="5"/>
      <c r="I358" s="25"/>
      <c r="J358" s="5"/>
    </row>
    <row r="359" spans="1:10" ht="15.75" x14ac:dyDescent="0.25">
      <c r="A359" s="5"/>
      <c r="B359" s="25"/>
      <c r="C359" s="5"/>
      <c r="D359" s="25"/>
      <c r="E359" s="5"/>
      <c r="G359" s="5"/>
      <c r="H359" s="5"/>
      <c r="I359" s="25"/>
      <c r="J359" s="5"/>
    </row>
    <row r="360" spans="1:10" ht="15.75" x14ac:dyDescent="0.25">
      <c r="A360" s="5"/>
      <c r="B360" s="25"/>
      <c r="C360" s="5"/>
      <c r="D360" s="25"/>
      <c r="E360" s="5"/>
      <c r="G360" s="5"/>
      <c r="H360" s="5"/>
      <c r="I360" s="25"/>
      <c r="J360" s="5"/>
    </row>
    <row r="361" spans="1:10" ht="15.75" x14ac:dyDescent="0.25">
      <c r="A361" s="5"/>
      <c r="B361" s="25"/>
      <c r="C361" s="5"/>
      <c r="D361" s="25"/>
      <c r="E361" s="5"/>
      <c r="G361" s="5"/>
      <c r="H361" s="5"/>
      <c r="I361" s="25"/>
      <c r="J361" s="5"/>
    </row>
    <row r="362" spans="1:10" ht="15.75" x14ac:dyDescent="0.25">
      <c r="A362" s="5"/>
      <c r="B362" s="25"/>
      <c r="C362" s="5"/>
      <c r="D362" s="25"/>
      <c r="E362" s="5"/>
      <c r="G362" s="5"/>
      <c r="H362" s="5"/>
      <c r="I362" s="25"/>
      <c r="J362" s="5"/>
    </row>
    <row r="363" spans="1:10" ht="15.75" x14ac:dyDescent="0.25">
      <c r="A363" s="5"/>
      <c r="B363" s="25"/>
      <c r="C363" s="5"/>
      <c r="D363" s="25"/>
      <c r="E363" s="5"/>
      <c r="G363" s="5"/>
      <c r="H363" s="5"/>
      <c r="I363" s="25"/>
      <c r="J363" s="5"/>
    </row>
    <row r="364" spans="1:10" ht="15.75" x14ac:dyDescent="0.25">
      <c r="A364" s="5"/>
      <c r="B364" s="25"/>
      <c r="C364" s="5"/>
      <c r="D364" s="25"/>
      <c r="E364" s="5"/>
      <c r="G364" s="5"/>
      <c r="H364" s="5"/>
      <c r="I364" s="25"/>
      <c r="J364" s="5"/>
    </row>
    <row r="365" spans="1:10" ht="15.75" x14ac:dyDescent="0.25">
      <c r="A365" s="5"/>
      <c r="B365" s="25"/>
      <c r="C365" s="5"/>
      <c r="D365" s="25"/>
      <c r="E365" s="5"/>
      <c r="G365" s="5"/>
      <c r="H365" s="5"/>
      <c r="I365" s="25"/>
      <c r="J365" s="5"/>
    </row>
    <row r="366" spans="1:10" ht="15.75" x14ac:dyDescent="0.25">
      <c r="A366" s="5"/>
      <c r="B366" s="25"/>
      <c r="C366" s="5"/>
      <c r="D366" s="25"/>
      <c r="E366" s="5"/>
      <c r="G366" s="5"/>
      <c r="H366" s="5"/>
      <c r="I366" s="25"/>
      <c r="J366" s="5"/>
    </row>
    <row r="367" spans="1:10" ht="15.75" x14ac:dyDescent="0.25">
      <c r="A367" s="5"/>
      <c r="B367" s="25"/>
      <c r="C367" s="5"/>
      <c r="D367" s="25"/>
      <c r="E367" s="5"/>
      <c r="G367" s="5"/>
      <c r="H367" s="5"/>
      <c r="I367" s="25"/>
      <c r="J367" s="5"/>
    </row>
    <row r="368" spans="1:10" ht="15.75" x14ac:dyDescent="0.25">
      <c r="A368" s="5"/>
      <c r="B368" s="25"/>
      <c r="C368" s="5"/>
      <c r="D368" s="25"/>
      <c r="E368" s="5"/>
      <c r="G368" s="5"/>
      <c r="H368" s="5"/>
      <c r="I368" s="25"/>
      <c r="J368" s="5"/>
    </row>
    <row r="369" spans="1:10" ht="15.75" x14ac:dyDescent="0.25">
      <c r="A369" s="5"/>
      <c r="B369" s="25"/>
      <c r="C369" s="5"/>
      <c r="D369" s="25"/>
      <c r="E369" s="5"/>
      <c r="G369" s="5"/>
      <c r="H369" s="5"/>
      <c r="I369" s="25"/>
      <c r="J369" s="5"/>
    </row>
    <row r="370" spans="1:10" s="76" customFormat="1" ht="15.75" x14ac:dyDescent="0.25">
      <c r="A370" s="5"/>
      <c r="C370" s="9"/>
      <c r="E370" s="15"/>
      <c r="G370" s="9"/>
      <c r="H370" s="9"/>
      <c r="J370" s="9"/>
    </row>
  </sheetData>
  <mergeCells count="4">
    <mergeCell ref="A2:I2"/>
    <mergeCell ref="A4:I4"/>
    <mergeCell ref="A5:I5"/>
    <mergeCell ref="A345:I345"/>
  </mergeCells>
  <pageMargins left="0.70866141732283472" right="0.70866141732283472" top="0.35433070866141736" bottom="0.74803149606299213" header="0.31496062992125984" footer="0.31496062992125984"/>
  <pageSetup scale="54" fitToHeight="2" orientation="portrait" r:id="rId1"/>
  <rowBreaks count="1" manualBreakCount="1">
    <brk id="34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187"/>
  <sheetViews>
    <sheetView view="pageBreakPreview" topLeftCell="A55" zoomScale="85" zoomScaleNormal="100" zoomScaleSheetLayoutView="85" workbookViewId="0">
      <selection activeCell="E73" sqref="E73"/>
    </sheetView>
  </sheetViews>
  <sheetFormatPr baseColWidth="10" defaultRowHeight="12.75" x14ac:dyDescent="0.2"/>
  <cols>
    <col min="1" max="1" width="9.7109375" style="9" customWidth="1"/>
    <col min="2" max="2" width="18.7109375" style="76" customWidth="1"/>
    <col min="3" max="3" width="16.5703125" style="9" customWidth="1"/>
    <col min="4" max="4" width="23.28515625" style="76" customWidth="1"/>
    <col min="5" max="5" width="23.7109375" style="9" customWidth="1"/>
    <col min="6" max="6" width="26.28515625" style="76" customWidth="1"/>
    <col min="7" max="7" width="19" style="9" customWidth="1"/>
    <col min="8" max="8" width="12.42578125" style="9" customWidth="1"/>
    <col min="9" max="9" width="17.5703125" style="76" customWidth="1"/>
    <col min="10" max="16384" width="11.42578125" style="9"/>
  </cols>
  <sheetData>
    <row r="1" spans="1:10" s="4" customFormat="1" x14ac:dyDescent="0.2">
      <c r="B1" s="90"/>
      <c r="D1" s="90"/>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29"/>
      <c r="C3" s="6"/>
      <c r="D3" s="29"/>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1619</v>
      </c>
      <c r="B5" s="195"/>
      <c r="C5" s="195"/>
      <c r="D5" s="195"/>
      <c r="E5" s="195"/>
      <c r="F5" s="195"/>
      <c r="G5" s="195"/>
      <c r="H5" s="195"/>
      <c r="I5" s="195"/>
      <c r="J5" s="3"/>
    </row>
    <row r="6" spans="1:10" s="4" customFormat="1" ht="15.75" customHeight="1" x14ac:dyDescent="0.25">
      <c r="A6" s="7"/>
      <c r="B6" s="26"/>
      <c r="C6" s="3"/>
      <c r="D6" s="26"/>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06" customFormat="1" ht="13.5" customHeight="1" x14ac:dyDescent="0.2">
      <c r="A8" s="102"/>
      <c r="B8" s="103"/>
      <c r="C8" s="102"/>
      <c r="D8" s="103"/>
      <c r="E8" s="102"/>
      <c r="F8" s="103"/>
      <c r="G8" s="104"/>
      <c r="H8" s="105"/>
      <c r="I8" s="103"/>
    </row>
    <row r="9" spans="1:10" s="17" customFormat="1" ht="36.75" customHeight="1" x14ac:dyDescent="0.2">
      <c r="A9" s="146" t="s">
        <v>1737</v>
      </c>
      <c r="B9" s="147" t="s">
        <v>786</v>
      </c>
      <c r="C9" s="148" t="s">
        <v>47</v>
      </c>
      <c r="D9" s="149" t="s">
        <v>46</v>
      </c>
      <c r="E9" s="147" t="s">
        <v>787</v>
      </c>
      <c r="F9" s="150" t="s">
        <v>1817</v>
      </c>
      <c r="G9" s="150"/>
      <c r="H9" s="150">
        <v>900</v>
      </c>
      <c r="I9" s="23"/>
      <c r="J9" s="136">
        <v>60000</v>
      </c>
    </row>
    <row r="10" spans="1:10" s="17" customFormat="1" ht="36.75" customHeight="1" x14ac:dyDescent="0.2">
      <c r="A10" s="146" t="s">
        <v>1737</v>
      </c>
      <c r="B10" s="147" t="s">
        <v>786</v>
      </c>
      <c r="C10" s="148" t="s">
        <v>47</v>
      </c>
      <c r="D10" s="149" t="s">
        <v>46</v>
      </c>
      <c r="E10" s="147" t="s">
        <v>787</v>
      </c>
      <c r="F10" s="150" t="s">
        <v>1818</v>
      </c>
      <c r="G10" s="150" t="s">
        <v>1819</v>
      </c>
      <c r="H10" s="150">
        <v>900</v>
      </c>
      <c r="I10" s="23"/>
      <c r="J10" s="136"/>
    </row>
    <row r="11" spans="1:10" s="17" customFormat="1" ht="36.75" customHeight="1" x14ac:dyDescent="0.2">
      <c r="A11" s="146" t="s">
        <v>1737</v>
      </c>
      <c r="B11" s="147" t="s">
        <v>786</v>
      </c>
      <c r="C11" s="148" t="s">
        <v>47</v>
      </c>
      <c r="D11" s="149" t="s">
        <v>46</v>
      </c>
      <c r="E11" s="147" t="s">
        <v>787</v>
      </c>
      <c r="F11" s="150" t="s">
        <v>1820</v>
      </c>
      <c r="G11" s="150" t="s">
        <v>1821</v>
      </c>
      <c r="H11" s="150">
        <v>600</v>
      </c>
      <c r="I11" s="23"/>
      <c r="J11" s="136"/>
    </row>
    <row r="12" spans="1:10" s="17" customFormat="1" ht="36.75" customHeight="1" x14ac:dyDescent="0.2">
      <c r="A12" s="146" t="s">
        <v>1737</v>
      </c>
      <c r="B12" s="147" t="s">
        <v>786</v>
      </c>
      <c r="C12" s="148" t="s">
        <v>47</v>
      </c>
      <c r="D12" s="149" t="s">
        <v>46</v>
      </c>
      <c r="E12" s="147" t="s">
        <v>787</v>
      </c>
      <c r="F12" s="150" t="s">
        <v>1822</v>
      </c>
      <c r="G12" s="150" t="s">
        <v>1823</v>
      </c>
      <c r="H12" s="150">
        <v>600</v>
      </c>
      <c r="I12" s="23"/>
      <c r="J12" s="136"/>
    </row>
    <row r="13" spans="1:10" s="17" customFormat="1" ht="36.75" customHeight="1" x14ac:dyDescent="0.2">
      <c r="A13" s="146" t="s">
        <v>1737</v>
      </c>
      <c r="B13" s="147" t="s">
        <v>786</v>
      </c>
      <c r="C13" s="148" t="s">
        <v>47</v>
      </c>
      <c r="D13" s="149" t="s">
        <v>46</v>
      </c>
      <c r="E13" s="147" t="s">
        <v>787</v>
      </c>
      <c r="F13" s="150" t="s">
        <v>1824</v>
      </c>
      <c r="G13" s="150" t="s">
        <v>1825</v>
      </c>
      <c r="H13" s="150">
        <v>600</v>
      </c>
      <c r="I13" s="23"/>
      <c r="J13" s="136"/>
    </row>
    <row r="14" spans="1:10" s="17" customFormat="1" ht="36.75" customHeight="1" x14ac:dyDescent="0.2">
      <c r="A14" s="146" t="s">
        <v>1737</v>
      </c>
      <c r="B14" s="147" t="s">
        <v>786</v>
      </c>
      <c r="C14" s="148" t="s">
        <v>47</v>
      </c>
      <c r="D14" s="149" t="s">
        <v>46</v>
      </c>
      <c r="E14" s="147" t="s">
        <v>787</v>
      </c>
      <c r="F14" s="150" t="s">
        <v>1826</v>
      </c>
      <c r="G14" s="150"/>
      <c r="H14" s="150">
        <v>900</v>
      </c>
      <c r="I14" s="23"/>
      <c r="J14" s="136"/>
    </row>
    <row r="15" spans="1:10" s="17" customFormat="1" ht="36.75" customHeight="1" x14ac:dyDescent="0.2">
      <c r="A15" s="146" t="s">
        <v>1737</v>
      </c>
      <c r="B15" s="147" t="s">
        <v>786</v>
      </c>
      <c r="C15" s="148" t="s">
        <v>47</v>
      </c>
      <c r="D15" s="149" t="s">
        <v>46</v>
      </c>
      <c r="E15" s="147" t="s">
        <v>787</v>
      </c>
      <c r="F15" s="150" t="s">
        <v>1827</v>
      </c>
      <c r="G15" s="150" t="s">
        <v>1828</v>
      </c>
      <c r="H15" s="150">
        <v>900</v>
      </c>
      <c r="I15" s="23"/>
      <c r="J15" s="136"/>
    </row>
    <row r="16" spans="1:10" s="17" customFormat="1" ht="36.75" customHeight="1" x14ac:dyDescent="0.2">
      <c r="A16" s="146" t="s">
        <v>1737</v>
      </c>
      <c r="B16" s="147" t="s">
        <v>786</v>
      </c>
      <c r="C16" s="148" t="s">
        <v>47</v>
      </c>
      <c r="D16" s="149" t="s">
        <v>46</v>
      </c>
      <c r="E16" s="147" t="s">
        <v>787</v>
      </c>
      <c r="F16" s="150" t="s">
        <v>1829</v>
      </c>
      <c r="G16" s="150" t="s">
        <v>1830</v>
      </c>
      <c r="H16" s="150">
        <v>900</v>
      </c>
      <c r="I16" s="23"/>
      <c r="J16" s="136"/>
    </row>
    <row r="17" spans="1:10" s="17" customFormat="1" ht="36.75" customHeight="1" x14ac:dyDescent="0.2">
      <c r="A17" s="146" t="s">
        <v>1737</v>
      </c>
      <c r="B17" s="147" t="s">
        <v>786</v>
      </c>
      <c r="C17" s="148" t="s">
        <v>47</v>
      </c>
      <c r="D17" s="149" t="s">
        <v>46</v>
      </c>
      <c r="E17" s="147" t="s">
        <v>787</v>
      </c>
      <c r="F17" s="150" t="s">
        <v>1831</v>
      </c>
      <c r="G17" s="150" t="s">
        <v>1832</v>
      </c>
      <c r="H17" s="150">
        <v>900</v>
      </c>
      <c r="I17" s="23"/>
      <c r="J17" s="136"/>
    </row>
    <row r="18" spans="1:10" s="17" customFormat="1" ht="36.75" customHeight="1" x14ac:dyDescent="0.2">
      <c r="A18" s="146" t="s">
        <v>1737</v>
      </c>
      <c r="B18" s="147" t="s">
        <v>786</v>
      </c>
      <c r="C18" s="148" t="s">
        <v>47</v>
      </c>
      <c r="D18" s="149" t="s">
        <v>46</v>
      </c>
      <c r="E18" s="147" t="s">
        <v>787</v>
      </c>
      <c r="F18" s="150" t="s">
        <v>1833</v>
      </c>
      <c r="G18" s="150" t="s">
        <v>1834</v>
      </c>
      <c r="H18" s="150">
        <v>900</v>
      </c>
      <c r="I18" s="23"/>
      <c r="J18" s="136"/>
    </row>
    <row r="19" spans="1:10" s="17" customFormat="1" ht="36.75" customHeight="1" x14ac:dyDescent="0.2">
      <c r="A19" s="146" t="s">
        <v>1737</v>
      </c>
      <c r="B19" s="147" t="s">
        <v>786</v>
      </c>
      <c r="C19" s="148" t="s">
        <v>47</v>
      </c>
      <c r="D19" s="149" t="s">
        <v>46</v>
      </c>
      <c r="E19" s="147" t="s">
        <v>787</v>
      </c>
      <c r="F19" s="150" t="s">
        <v>1835</v>
      </c>
      <c r="G19" s="150" t="s">
        <v>1836</v>
      </c>
      <c r="H19" s="150">
        <v>900</v>
      </c>
      <c r="I19" s="23"/>
      <c r="J19" s="136"/>
    </row>
    <row r="20" spans="1:10" s="17" customFormat="1" ht="36.75" customHeight="1" x14ac:dyDescent="0.2">
      <c r="A20" s="146" t="s">
        <v>1737</v>
      </c>
      <c r="B20" s="147" t="s">
        <v>786</v>
      </c>
      <c r="C20" s="148" t="s">
        <v>47</v>
      </c>
      <c r="D20" s="149" t="s">
        <v>46</v>
      </c>
      <c r="E20" s="147" t="s">
        <v>787</v>
      </c>
      <c r="F20" s="150" t="s">
        <v>1837</v>
      </c>
      <c r="G20" s="150" t="s">
        <v>1838</v>
      </c>
      <c r="H20" s="150">
        <v>900</v>
      </c>
      <c r="I20" s="23"/>
      <c r="J20" s="136"/>
    </row>
    <row r="21" spans="1:10" s="17" customFormat="1" ht="36.75" customHeight="1" x14ac:dyDescent="0.2">
      <c r="A21" s="146" t="s">
        <v>1737</v>
      </c>
      <c r="B21" s="147" t="s">
        <v>786</v>
      </c>
      <c r="C21" s="148" t="s">
        <v>47</v>
      </c>
      <c r="D21" s="149" t="s">
        <v>46</v>
      </c>
      <c r="E21" s="147" t="s">
        <v>787</v>
      </c>
      <c r="F21" s="150" t="s">
        <v>1839</v>
      </c>
      <c r="G21" s="150"/>
      <c r="H21" s="150">
        <v>900</v>
      </c>
      <c r="I21" s="23"/>
      <c r="J21" s="136"/>
    </row>
    <row r="22" spans="1:10" s="17" customFormat="1" ht="36.75" customHeight="1" x14ac:dyDescent="0.2">
      <c r="A22" s="146" t="s">
        <v>1737</v>
      </c>
      <c r="B22" s="147" t="s">
        <v>786</v>
      </c>
      <c r="C22" s="148" t="s">
        <v>47</v>
      </c>
      <c r="D22" s="149" t="s">
        <v>46</v>
      </c>
      <c r="E22" s="147" t="s">
        <v>787</v>
      </c>
      <c r="F22" s="150" t="s">
        <v>1840</v>
      </c>
      <c r="G22" s="150" t="s">
        <v>1841</v>
      </c>
      <c r="H22" s="150">
        <v>900</v>
      </c>
      <c r="I22" s="23"/>
      <c r="J22" s="136"/>
    </row>
    <row r="23" spans="1:10" s="17" customFormat="1" ht="36.75" customHeight="1" x14ac:dyDescent="0.2">
      <c r="A23" s="146" t="s">
        <v>1737</v>
      </c>
      <c r="B23" s="147" t="s">
        <v>786</v>
      </c>
      <c r="C23" s="148" t="s">
        <v>47</v>
      </c>
      <c r="D23" s="149" t="s">
        <v>46</v>
      </c>
      <c r="E23" s="147" t="s">
        <v>787</v>
      </c>
      <c r="F23" s="150" t="s">
        <v>1842</v>
      </c>
      <c r="G23" s="150" t="s">
        <v>1843</v>
      </c>
      <c r="H23" s="150">
        <v>900</v>
      </c>
      <c r="I23" s="23"/>
      <c r="J23" s="136"/>
    </row>
    <row r="24" spans="1:10" s="17" customFormat="1" ht="36.75" customHeight="1" x14ac:dyDescent="0.2">
      <c r="A24" s="146" t="s">
        <v>1737</v>
      </c>
      <c r="B24" s="147" t="s">
        <v>786</v>
      </c>
      <c r="C24" s="148" t="s">
        <v>47</v>
      </c>
      <c r="D24" s="149" t="s">
        <v>46</v>
      </c>
      <c r="E24" s="147" t="s">
        <v>787</v>
      </c>
      <c r="F24" s="150" t="s">
        <v>1844</v>
      </c>
      <c r="G24" s="150" t="s">
        <v>1845</v>
      </c>
      <c r="H24" s="150">
        <v>900</v>
      </c>
      <c r="I24" s="23"/>
      <c r="J24" s="136"/>
    </row>
    <row r="25" spans="1:10" s="17" customFormat="1" ht="36.75" customHeight="1" x14ac:dyDescent="0.2">
      <c r="A25" s="146" t="s">
        <v>1737</v>
      </c>
      <c r="B25" s="147" t="s">
        <v>786</v>
      </c>
      <c r="C25" s="148" t="s">
        <v>47</v>
      </c>
      <c r="D25" s="149" t="s">
        <v>46</v>
      </c>
      <c r="E25" s="147" t="s">
        <v>787</v>
      </c>
      <c r="F25" s="150" t="s">
        <v>1846</v>
      </c>
      <c r="G25" s="150" t="s">
        <v>1847</v>
      </c>
      <c r="H25" s="150">
        <v>900</v>
      </c>
      <c r="I25" s="23"/>
      <c r="J25" s="136"/>
    </row>
    <row r="26" spans="1:10" s="17" customFormat="1" ht="36.75" customHeight="1" x14ac:dyDescent="0.2">
      <c r="A26" s="146" t="s">
        <v>1737</v>
      </c>
      <c r="B26" s="147" t="s">
        <v>786</v>
      </c>
      <c r="C26" s="148" t="s">
        <v>47</v>
      </c>
      <c r="D26" s="149" t="s">
        <v>46</v>
      </c>
      <c r="E26" s="147" t="s">
        <v>787</v>
      </c>
      <c r="F26" s="150" t="s">
        <v>1806</v>
      </c>
      <c r="G26" s="150"/>
      <c r="H26" s="150">
        <v>1200</v>
      </c>
      <c r="I26" s="23"/>
      <c r="J26" s="136"/>
    </row>
    <row r="27" spans="1:10" s="17" customFormat="1" ht="36.75" customHeight="1" x14ac:dyDescent="0.2">
      <c r="A27" s="146" t="s">
        <v>1737</v>
      </c>
      <c r="B27" s="147" t="s">
        <v>786</v>
      </c>
      <c r="C27" s="148" t="s">
        <v>47</v>
      </c>
      <c r="D27" s="149" t="s">
        <v>46</v>
      </c>
      <c r="E27" s="147" t="s">
        <v>787</v>
      </c>
      <c r="F27" s="150" t="s">
        <v>666</v>
      </c>
      <c r="G27" s="150" t="s">
        <v>667</v>
      </c>
      <c r="H27" s="150">
        <v>900</v>
      </c>
      <c r="I27" s="23"/>
      <c r="J27" s="136"/>
    </row>
    <row r="28" spans="1:10" s="17" customFormat="1" ht="36.75" customHeight="1" x14ac:dyDescent="0.2">
      <c r="A28" s="146" t="s">
        <v>1737</v>
      </c>
      <c r="B28" s="147" t="s">
        <v>786</v>
      </c>
      <c r="C28" s="148" t="s">
        <v>47</v>
      </c>
      <c r="D28" s="149" t="s">
        <v>46</v>
      </c>
      <c r="E28" s="147" t="s">
        <v>787</v>
      </c>
      <c r="F28" s="150" t="s">
        <v>1848</v>
      </c>
      <c r="G28" s="150" t="s">
        <v>1849</v>
      </c>
      <c r="H28" s="150">
        <v>1800</v>
      </c>
      <c r="I28" s="23"/>
      <c r="J28" s="136"/>
    </row>
    <row r="29" spans="1:10" s="17" customFormat="1" ht="36.75" customHeight="1" x14ac:dyDescent="0.2">
      <c r="A29" s="146" t="s">
        <v>1737</v>
      </c>
      <c r="B29" s="147" t="s">
        <v>786</v>
      </c>
      <c r="C29" s="148" t="s">
        <v>47</v>
      </c>
      <c r="D29" s="149" t="s">
        <v>46</v>
      </c>
      <c r="E29" s="147" t="s">
        <v>787</v>
      </c>
      <c r="F29" s="150" t="s">
        <v>1850</v>
      </c>
      <c r="G29" s="150" t="s">
        <v>1851</v>
      </c>
      <c r="H29" s="150">
        <v>900</v>
      </c>
      <c r="I29" s="23"/>
      <c r="J29" s="136"/>
    </row>
    <row r="30" spans="1:10" s="17" customFormat="1" ht="36.75" customHeight="1" x14ac:dyDescent="0.2">
      <c r="A30" s="146" t="s">
        <v>1737</v>
      </c>
      <c r="B30" s="147" t="s">
        <v>786</v>
      </c>
      <c r="C30" s="148" t="s">
        <v>47</v>
      </c>
      <c r="D30" s="149" t="s">
        <v>46</v>
      </c>
      <c r="E30" s="147" t="s">
        <v>787</v>
      </c>
      <c r="F30" s="150" t="s">
        <v>1835</v>
      </c>
      <c r="G30" s="150" t="s">
        <v>1836</v>
      </c>
      <c r="H30" s="150">
        <v>900</v>
      </c>
      <c r="I30" s="23"/>
      <c r="J30" s="136"/>
    </row>
    <row r="31" spans="1:10" s="17" customFormat="1" ht="36.75" customHeight="1" x14ac:dyDescent="0.2">
      <c r="A31" s="146" t="s">
        <v>1737</v>
      </c>
      <c r="B31" s="147" t="s">
        <v>786</v>
      </c>
      <c r="C31" s="148" t="s">
        <v>47</v>
      </c>
      <c r="D31" s="149" t="s">
        <v>46</v>
      </c>
      <c r="E31" s="147" t="s">
        <v>787</v>
      </c>
      <c r="F31" s="150" t="s">
        <v>1837</v>
      </c>
      <c r="G31" s="150" t="s">
        <v>1838</v>
      </c>
      <c r="H31" s="150">
        <v>900</v>
      </c>
      <c r="I31" s="23"/>
      <c r="J31" s="136"/>
    </row>
    <row r="32" spans="1:10" s="17" customFormat="1" ht="36.75" customHeight="1" x14ac:dyDescent="0.2">
      <c r="A32" s="146" t="s">
        <v>1737</v>
      </c>
      <c r="B32" s="147" t="s">
        <v>786</v>
      </c>
      <c r="C32" s="148" t="s">
        <v>47</v>
      </c>
      <c r="D32" s="149" t="s">
        <v>46</v>
      </c>
      <c r="E32" s="147" t="s">
        <v>787</v>
      </c>
      <c r="F32" s="150" t="s">
        <v>1839</v>
      </c>
      <c r="G32" s="150"/>
      <c r="H32" s="150">
        <v>900</v>
      </c>
      <c r="I32" s="23"/>
      <c r="J32" s="136"/>
    </row>
    <row r="33" spans="1:10" s="38" customFormat="1" ht="36.75" customHeight="1" x14ac:dyDescent="0.2">
      <c r="A33" s="157" t="s">
        <v>1737</v>
      </c>
      <c r="B33" s="158" t="s">
        <v>786</v>
      </c>
      <c r="C33" s="159" t="s">
        <v>47</v>
      </c>
      <c r="D33" s="160" t="s">
        <v>46</v>
      </c>
      <c r="E33" s="158" t="s">
        <v>787</v>
      </c>
      <c r="F33" s="161" t="s">
        <v>2139</v>
      </c>
      <c r="G33" s="161" t="s">
        <v>2140</v>
      </c>
      <c r="H33" s="161">
        <v>900</v>
      </c>
      <c r="I33" s="22"/>
      <c r="J33" s="152"/>
    </row>
    <row r="34" spans="1:10" s="38" customFormat="1" ht="36.75" customHeight="1" x14ac:dyDescent="0.2">
      <c r="A34" s="157" t="s">
        <v>1737</v>
      </c>
      <c r="B34" s="158" t="s">
        <v>786</v>
      </c>
      <c r="C34" s="159" t="s">
        <v>47</v>
      </c>
      <c r="D34" s="160" t="s">
        <v>46</v>
      </c>
      <c r="E34" s="158" t="s">
        <v>787</v>
      </c>
      <c r="F34" s="161" t="s">
        <v>434</v>
      </c>
      <c r="G34" s="161" t="s">
        <v>2138</v>
      </c>
      <c r="H34" s="161">
        <v>900</v>
      </c>
      <c r="I34" s="22"/>
      <c r="J34" s="152"/>
    </row>
    <row r="35" spans="1:10" s="38" customFormat="1" ht="36.75" customHeight="1" x14ac:dyDescent="0.2">
      <c r="A35" s="157" t="s">
        <v>1737</v>
      </c>
      <c r="B35" s="158" t="s">
        <v>786</v>
      </c>
      <c r="C35" s="159" t="s">
        <v>47</v>
      </c>
      <c r="D35" s="160" t="s">
        <v>46</v>
      </c>
      <c r="E35" s="158" t="s">
        <v>787</v>
      </c>
      <c r="F35" s="161" t="s">
        <v>1485</v>
      </c>
      <c r="G35" s="161" t="s">
        <v>1486</v>
      </c>
      <c r="H35" s="161">
        <v>900</v>
      </c>
      <c r="I35" s="22"/>
      <c r="J35" s="152"/>
    </row>
    <row r="36" spans="1:10" s="38" customFormat="1" ht="36.75" customHeight="1" x14ac:dyDescent="0.2">
      <c r="A36" s="157" t="s">
        <v>1737</v>
      </c>
      <c r="B36" s="158" t="s">
        <v>786</v>
      </c>
      <c r="C36" s="159" t="s">
        <v>47</v>
      </c>
      <c r="D36" s="160" t="s">
        <v>46</v>
      </c>
      <c r="E36" s="158" t="s">
        <v>787</v>
      </c>
      <c r="F36" s="161" t="s">
        <v>2136</v>
      </c>
      <c r="G36" s="161" t="s">
        <v>2137</v>
      </c>
      <c r="H36" s="161">
        <v>900</v>
      </c>
      <c r="I36" s="22"/>
      <c r="J36" s="152"/>
    </row>
    <row r="37" spans="1:10" s="38" customFormat="1" ht="36.75" customHeight="1" x14ac:dyDescent="0.2">
      <c r="A37" s="157" t="s">
        <v>1737</v>
      </c>
      <c r="B37" s="158" t="s">
        <v>786</v>
      </c>
      <c r="C37" s="159" t="s">
        <v>47</v>
      </c>
      <c r="D37" s="160" t="s">
        <v>46</v>
      </c>
      <c r="E37" s="158" t="s">
        <v>787</v>
      </c>
      <c r="F37" s="161" t="s">
        <v>2134</v>
      </c>
      <c r="G37" s="161" t="s">
        <v>2135</v>
      </c>
      <c r="H37" s="161">
        <v>900</v>
      </c>
      <c r="I37" s="22"/>
      <c r="J37" s="152"/>
    </row>
    <row r="38" spans="1:10" s="38" customFormat="1" ht="36.75" customHeight="1" x14ac:dyDescent="0.2">
      <c r="A38" s="157" t="s">
        <v>1737</v>
      </c>
      <c r="B38" s="158" t="s">
        <v>786</v>
      </c>
      <c r="C38" s="159" t="s">
        <v>47</v>
      </c>
      <c r="D38" s="160" t="s">
        <v>46</v>
      </c>
      <c r="E38" s="158" t="s">
        <v>787</v>
      </c>
      <c r="F38" s="161" t="s">
        <v>2133</v>
      </c>
      <c r="G38" s="161"/>
      <c r="H38" s="161">
        <v>900</v>
      </c>
      <c r="I38" s="22"/>
      <c r="J38" s="152"/>
    </row>
    <row r="39" spans="1:10" s="38" customFormat="1" ht="36.75" customHeight="1" x14ac:dyDescent="0.2">
      <c r="A39" s="157" t="s">
        <v>1737</v>
      </c>
      <c r="B39" s="158" t="s">
        <v>786</v>
      </c>
      <c r="C39" s="159" t="s">
        <v>47</v>
      </c>
      <c r="D39" s="160" t="s">
        <v>46</v>
      </c>
      <c r="E39" s="158" t="s">
        <v>787</v>
      </c>
      <c r="F39" s="161" t="s">
        <v>2132</v>
      </c>
      <c r="G39" s="161" t="s">
        <v>2131</v>
      </c>
      <c r="H39" s="161">
        <v>900</v>
      </c>
      <c r="I39" s="22"/>
      <c r="J39" s="152"/>
    </row>
    <row r="40" spans="1:10" s="38" customFormat="1" ht="36.75" customHeight="1" x14ac:dyDescent="0.2">
      <c r="A40" s="157" t="s">
        <v>1737</v>
      </c>
      <c r="B40" s="158" t="s">
        <v>786</v>
      </c>
      <c r="C40" s="159" t="s">
        <v>47</v>
      </c>
      <c r="D40" s="160" t="s">
        <v>46</v>
      </c>
      <c r="E40" s="158" t="s">
        <v>787</v>
      </c>
      <c r="F40" s="161" t="s">
        <v>2129</v>
      </c>
      <c r="G40" s="161" t="s">
        <v>2130</v>
      </c>
      <c r="H40" s="161">
        <v>900</v>
      </c>
      <c r="I40" s="22"/>
      <c r="J40" s="152"/>
    </row>
    <row r="41" spans="1:10" s="38" customFormat="1" ht="36.75" customHeight="1" x14ac:dyDescent="0.2">
      <c r="A41" s="157" t="s">
        <v>1737</v>
      </c>
      <c r="B41" s="158" t="s">
        <v>786</v>
      </c>
      <c r="C41" s="159" t="s">
        <v>47</v>
      </c>
      <c r="D41" s="160" t="s">
        <v>46</v>
      </c>
      <c r="E41" s="158" t="s">
        <v>787</v>
      </c>
      <c r="F41" s="161" t="s">
        <v>2128</v>
      </c>
      <c r="G41" s="161" t="s">
        <v>2127</v>
      </c>
      <c r="H41" s="161">
        <v>900</v>
      </c>
      <c r="I41" s="22"/>
      <c r="J41" s="152"/>
    </row>
    <row r="42" spans="1:10" s="38" customFormat="1" ht="36.75" customHeight="1" x14ac:dyDescent="0.2">
      <c r="A42" s="157" t="s">
        <v>1737</v>
      </c>
      <c r="B42" s="158" t="s">
        <v>786</v>
      </c>
      <c r="C42" s="159" t="s">
        <v>47</v>
      </c>
      <c r="D42" s="160" t="s">
        <v>46</v>
      </c>
      <c r="E42" s="158" t="s">
        <v>787</v>
      </c>
      <c r="F42" s="161" t="s">
        <v>2126</v>
      </c>
      <c r="G42" s="161" t="s">
        <v>2127</v>
      </c>
      <c r="H42" s="161">
        <v>900</v>
      </c>
      <c r="I42" s="22"/>
      <c r="J42" s="152"/>
    </row>
    <row r="43" spans="1:10" s="38" customFormat="1" ht="36.75" customHeight="1" x14ac:dyDescent="0.2">
      <c r="A43" s="157" t="s">
        <v>1737</v>
      </c>
      <c r="B43" s="158" t="s">
        <v>786</v>
      </c>
      <c r="C43" s="159" t="s">
        <v>47</v>
      </c>
      <c r="D43" s="160" t="s">
        <v>46</v>
      </c>
      <c r="E43" s="158" t="s">
        <v>787</v>
      </c>
      <c r="F43" s="161" t="s">
        <v>436</v>
      </c>
      <c r="G43" s="161" t="s">
        <v>437</v>
      </c>
      <c r="H43" s="161">
        <v>900</v>
      </c>
      <c r="I43" s="22"/>
      <c r="J43" s="152"/>
    </row>
    <row r="44" spans="1:10" s="38" customFormat="1" ht="36.75" customHeight="1" x14ac:dyDescent="0.2">
      <c r="A44" s="157" t="s">
        <v>1737</v>
      </c>
      <c r="B44" s="158" t="s">
        <v>786</v>
      </c>
      <c r="C44" s="159" t="s">
        <v>47</v>
      </c>
      <c r="D44" s="160" t="s">
        <v>46</v>
      </c>
      <c r="E44" s="158" t="s">
        <v>787</v>
      </c>
      <c r="F44" s="161" t="s">
        <v>1227</v>
      </c>
      <c r="G44" s="161" t="s">
        <v>1228</v>
      </c>
      <c r="H44" s="161">
        <v>900</v>
      </c>
      <c r="I44" s="22"/>
      <c r="J44" s="152"/>
    </row>
    <row r="45" spans="1:10" s="38" customFormat="1" ht="36.75" customHeight="1" x14ac:dyDescent="0.2">
      <c r="A45" s="157" t="s">
        <v>1737</v>
      </c>
      <c r="B45" s="158" t="s">
        <v>786</v>
      </c>
      <c r="C45" s="159" t="s">
        <v>47</v>
      </c>
      <c r="D45" s="160" t="s">
        <v>46</v>
      </c>
      <c r="E45" s="158" t="s">
        <v>787</v>
      </c>
      <c r="F45" s="161" t="s">
        <v>2124</v>
      </c>
      <c r="G45" s="161" t="s">
        <v>2125</v>
      </c>
      <c r="H45" s="161">
        <v>900</v>
      </c>
      <c r="I45" s="22"/>
      <c r="J45" s="152"/>
    </row>
    <row r="46" spans="1:10" s="38" customFormat="1" ht="36.75" customHeight="1" x14ac:dyDescent="0.2">
      <c r="A46" s="157" t="s">
        <v>1737</v>
      </c>
      <c r="B46" s="158" t="s">
        <v>786</v>
      </c>
      <c r="C46" s="159" t="s">
        <v>47</v>
      </c>
      <c r="D46" s="160" t="s">
        <v>46</v>
      </c>
      <c r="E46" s="158" t="s">
        <v>787</v>
      </c>
      <c r="F46" s="161" t="s">
        <v>2122</v>
      </c>
      <c r="G46" s="161" t="s">
        <v>2123</v>
      </c>
      <c r="H46" s="161">
        <v>900</v>
      </c>
      <c r="I46" s="22"/>
      <c r="J46" s="152"/>
    </row>
    <row r="47" spans="1:10" s="38" customFormat="1" ht="36.75" customHeight="1" x14ac:dyDescent="0.2">
      <c r="A47" s="157" t="s">
        <v>1737</v>
      </c>
      <c r="B47" s="158" t="s">
        <v>786</v>
      </c>
      <c r="C47" s="159" t="s">
        <v>47</v>
      </c>
      <c r="D47" s="160" t="s">
        <v>46</v>
      </c>
      <c r="E47" s="158" t="s">
        <v>787</v>
      </c>
      <c r="F47" s="161" t="s">
        <v>2120</v>
      </c>
      <c r="G47" s="161" t="s">
        <v>2121</v>
      </c>
      <c r="H47" s="161">
        <v>900</v>
      </c>
      <c r="I47" s="22"/>
      <c r="J47" s="152"/>
    </row>
    <row r="48" spans="1:10" s="38" customFormat="1" ht="36.75" customHeight="1" x14ac:dyDescent="0.2">
      <c r="A48" s="157" t="s">
        <v>1737</v>
      </c>
      <c r="B48" s="158" t="s">
        <v>786</v>
      </c>
      <c r="C48" s="159" t="s">
        <v>47</v>
      </c>
      <c r="D48" s="160" t="s">
        <v>46</v>
      </c>
      <c r="E48" s="158" t="s">
        <v>787</v>
      </c>
      <c r="F48" s="161" t="s">
        <v>2119</v>
      </c>
      <c r="G48" s="161" t="s">
        <v>433</v>
      </c>
      <c r="H48" s="161">
        <v>900</v>
      </c>
      <c r="I48" s="22"/>
      <c r="J48" s="152"/>
    </row>
    <row r="49" spans="1:10" s="38" customFormat="1" ht="36.75" customHeight="1" x14ac:dyDescent="0.2">
      <c r="A49" s="157" t="s">
        <v>1737</v>
      </c>
      <c r="B49" s="158" t="s">
        <v>786</v>
      </c>
      <c r="C49" s="159" t="s">
        <v>47</v>
      </c>
      <c r="D49" s="160" t="s">
        <v>46</v>
      </c>
      <c r="E49" s="158" t="s">
        <v>787</v>
      </c>
      <c r="F49" s="161" t="s">
        <v>760</v>
      </c>
      <c r="G49" s="161" t="s">
        <v>761</v>
      </c>
      <c r="H49" s="161">
        <v>900</v>
      </c>
      <c r="I49" s="22"/>
      <c r="J49" s="152"/>
    </row>
    <row r="50" spans="1:10" s="38" customFormat="1" ht="36.75" customHeight="1" x14ac:dyDescent="0.2">
      <c r="A50" s="157" t="s">
        <v>1737</v>
      </c>
      <c r="B50" s="158" t="s">
        <v>786</v>
      </c>
      <c r="C50" s="159" t="s">
        <v>47</v>
      </c>
      <c r="D50" s="160" t="s">
        <v>46</v>
      </c>
      <c r="E50" s="158" t="s">
        <v>787</v>
      </c>
      <c r="F50" s="161" t="s">
        <v>748</v>
      </c>
      <c r="G50" s="161" t="s">
        <v>749</v>
      </c>
      <c r="H50" s="161">
        <v>900</v>
      </c>
      <c r="I50" s="22"/>
      <c r="J50" s="152"/>
    </row>
    <row r="51" spans="1:10" s="38" customFormat="1" ht="36.75" customHeight="1" x14ac:dyDescent="0.2">
      <c r="A51" s="157" t="s">
        <v>1737</v>
      </c>
      <c r="B51" s="158" t="s">
        <v>786</v>
      </c>
      <c r="C51" s="159" t="s">
        <v>47</v>
      </c>
      <c r="D51" s="160" t="s">
        <v>46</v>
      </c>
      <c r="E51" s="158" t="s">
        <v>787</v>
      </c>
      <c r="F51" s="161" t="s">
        <v>2118</v>
      </c>
      <c r="G51" s="161"/>
      <c r="H51" s="161">
        <v>900</v>
      </c>
      <c r="I51" s="22"/>
      <c r="J51" s="152"/>
    </row>
    <row r="52" spans="1:10" s="38" customFormat="1" ht="36.75" customHeight="1" x14ac:dyDescent="0.2">
      <c r="A52" s="157" t="s">
        <v>1737</v>
      </c>
      <c r="B52" s="158" t="s">
        <v>786</v>
      </c>
      <c r="C52" s="159" t="s">
        <v>47</v>
      </c>
      <c r="D52" s="160" t="s">
        <v>46</v>
      </c>
      <c r="E52" s="158" t="s">
        <v>787</v>
      </c>
      <c r="F52" s="161" t="s">
        <v>2117</v>
      </c>
      <c r="G52" s="161"/>
      <c r="H52" s="161">
        <v>600</v>
      </c>
      <c r="I52" s="22"/>
      <c r="J52" s="152"/>
    </row>
    <row r="53" spans="1:10" s="38" customFormat="1" ht="36.75" customHeight="1" x14ac:dyDescent="0.2">
      <c r="A53" s="157" t="s">
        <v>1737</v>
      </c>
      <c r="B53" s="158" t="s">
        <v>786</v>
      </c>
      <c r="C53" s="159" t="s">
        <v>47</v>
      </c>
      <c r="D53" s="160" t="s">
        <v>46</v>
      </c>
      <c r="E53" s="158" t="s">
        <v>787</v>
      </c>
      <c r="F53" s="161" t="s">
        <v>2114</v>
      </c>
      <c r="G53" s="161" t="s">
        <v>2115</v>
      </c>
      <c r="H53" s="161">
        <v>600</v>
      </c>
      <c r="I53" s="22"/>
      <c r="J53" s="152"/>
    </row>
    <row r="54" spans="1:10" s="38" customFormat="1" ht="36.75" customHeight="1" x14ac:dyDescent="0.2">
      <c r="A54" s="157" t="s">
        <v>1737</v>
      </c>
      <c r="B54" s="158" t="s">
        <v>786</v>
      </c>
      <c r="C54" s="159" t="s">
        <v>47</v>
      </c>
      <c r="D54" s="160" t="s">
        <v>46</v>
      </c>
      <c r="E54" s="158" t="s">
        <v>787</v>
      </c>
      <c r="F54" s="161" t="s">
        <v>2113</v>
      </c>
      <c r="G54" s="161" t="s">
        <v>2116</v>
      </c>
      <c r="H54" s="161">
        <v>600</v>
      </c>
      <c r="I54" s="22"/>
      <c r="J54" s="152"/>
    </row>
    <row r="55" spans="1:10" s="38" customFormat="1" ht="36.75" customHeight="1" x14ac:dyDescent="0.2">
      <c r="A55" s="157" t="s">
        <v>1737</v>
      </c>
      <c r="B55" s="158" t="s">
        <v>786</v>
      </c>
      <c r="C55" s="159" t="s">
        <v>47</v>
      </c>
      <c r="D55" s="160" t="s">
        <v>46</v>
      </c>
      <c r="E55" s="158" t="s">
        <v>787</v>
      </c>
      <c r="F55" s="161" t="s">
        <v>2154</v>
      </c>
      <c r="G55" s="161" t="s">
        <v>2155</v>
      </c>
      <c r="H55" s="161">
        <v>1200</v>
      </c>
      <c r="I55" s="22"/>
      <c r="J55" s="152"/>
    </row>
    <row r="56" spans="1:10" s="38" customFormat="1" ht="36.75" customHeight="1" x14ac:dyDescent="0.2">
      <c r="A56" s="157" t="s">
        <v>1737</v>
      </c>
      <c r="B56" s="158" t="s">
        <v>786</v>
      </c>
      <c r="C56" s="159" t="s">
        <v>47</v>
      </c>
      <c r="D56" s="160" t="s">
        <v>46</v>
      </c>
      <c r="E56" s="158" t="s">
        <v>787</v>
      </c>
      <c r="F56" s="162" t="s">
        <v>2152</v>
      </c>
      <c r="G56" s="161" t="s">
        <v>2153</v>
      </c>
      <c r="H56" s="161">
        <v>600</v>
      </c>
      <c r="I56" s="22"/>
      <c r="J56" s="152"/>
    </row>
    <row r="57" spans="1:10" s="38" customFormat="1" ht="36.75" customHeight="1" x14ac:dyDescent="0.2">
      <c r="A57" s="157" t="s">
        <v>1737</v>
      </c>
      <c r="B57" s="158" t="s">
        <v>786</v>
      </c>
      <c r="C57" s="159" t="s">
        <v>47</v>
      </c>
      <c r="D57" s="160" t="s">
        <v>46</v>
      </c>
      <c r="E57" s="158" t="s">
        <v>787</v>
      </c>
      <c r="F57" s="161" t="s">
        <v>2150</v>
      </c>
      <c r="G57" s="161" t="s">
        <v>2151</v>
      </c>
      <c r="H57" s="161">
        <v>900</v>
      </c>
      <c r="I57" s="22"/>
      <c r="J57" s="152"/>
    </row>
    <row r="58" spans="1:10" s="38" customFormat="1" ht="36.75" customHeight="1" x14ac:dyDescent="0.2">
      <c r="A58" s="157" t="s">
        <v>1737</v>
      </c>
      <c r="B58" s="158" t="s">
        <v>786</v>
      </c>
      <c r="C58" s="159" t="s">
        <v>47</v>
      </c>
      <c r="D58" s="160" t="s">
        <v>46</v>
      </c>
      <c r="E58" s="158" t="s">
        <v>787</v>
      </c>
      <c r="F58" s="161" t="s">
        <v>2148</v>
      </c>
      <c r="G58" s="161" t="s">
        <v>2149</v>
      </c>
      <c r="H58" s="161">
        <v>900</v>
      </c>
      <c r="I58" s="22"/>
      <c r="J58" s="152"/>
    </row>
    <row r="59" spans="1:10" s="38" customFormat="1" ht="36.75" customHeight="1" x14ac:dyDescent="0.2">
      <c r="A59" s="157" t="s">
        <v>1737</v>
      </c>
      <c r="B59" s="158" t="s">
        <v>786</v>
      </c>
      <c r="C59" s="159" t="s">
        <v>47</v>
      </c>
      <c r="D59" s="160" t="s">
        <v>46</v>
      </c>
      <c r="E59" s="158" t="s">
        <v>787</v>
      </c>
      <c r="F59" s="161" t="s">
        <v>2144</v>
      </c>
      <c r="G59" s="161" t="s">
        <v>2145</v>
      </c>
      <c r="H59" s="161">
        <v>600</v>
      </c>
      <c r="I59" s="22"/>
      <c r="J59" s="152"/>
    </row>
    <row r="60" spans="1:10" s="38" customFormat="1" ht="36.75" customHeight="1" x14ac:dyDescent="0.2">
      <c r="A60" s="157" t="s">
        <v>1737</v>
      </c>
      <c r="B60" s="158" t="s">
        <v>786</v>
      </c>
      <c r="C60" s="159" t="s">
        <v>47</v>
      </c>
      <c r="D60" s="160" t="s">
        <v>46</v>
      </c>
      <c r="E60" s="158" t="s">
        <v>787</v>
      </c>
      <c r="F60" s="162" t="s">
        <v>2146</v>
      </c>
      <c r="G60" s="161" t="s">
        <v>2147</v>
      </c>
      <c r="H60" s="161">
        <v>900</v>
      </c>
      <c r="I60" s="22"/>
      <c r="J60" s="152"/>
    </row>
    <row r="61" spans="1:10" s="38" customFormat="1" ht="36.75" customHeight="1" x14ac:dyDescent="0.2">
      <c r="A61" s="157" t="s">
        <v>1737</v>
      </c>
      <c r="B61" s="158" t="s">
        <v>786</v>
      </c>
      <c r="C61" s="159" t="s">
        <v>47</v>
      </c>
      <c r="D61" s="160" t="s">
        <v>46</v>
      </c>
      <c r="E61" s="158" t="s">
        <v>787</v>
      </c>
      <c r="F61" s="162" t="s">
        <v>2156</v>
      </c>
      <c r="G61" s="161" t="s">
        <v>2157</v>
      </c>
      <c r="H61" s="161">
        <v>900</v>
      </c>
      <c r="I61" s="22"/>
      <c r="J61" s="152"/>
    </row>
    <row r="62" spans="1:10" s="38" customFormat="1" ht="36.75" customHeight="1" x14ac:dyDescent="0.2">
      <c r="A62" s="157" t="s">
        <v>1737</v>
      </c>
      <c r="B62" s="158" t="s">
        <v>786</v>
      </c>
      <c r="C62" s="159" t="s">
        <v>47</v>
      </c>
      <c r="D62" s="160" t="s">
        <v>46</v>
      </c>
      <c r="E62" s="158" t="s">
        <v>787</v>
      </c>
      <c r="F62" s="162" t="s">
        <v>2171</v>
      </c>
      <c r="G62" s="161" t="s">
        <v>2172</v>
      </c>
      <c r="H62" s="161">
        <v>900</v>
      </c>
      <c r="I62" s="22"/>
      <c r="J62" s="152"/>
    </row>
    <row r="63" spans="1:10" s="38" customFormat="1" ht="36.75" customHeight="1" x14ac:dyDescent="0.2">
      <c r="A63" s="157" t="s">
        <v>1737</v>
      </c>
      <c r="B63" s="158" t="s">
        <v>786</v>
      </c>
      <c r="C63" s="159" t="s">
        <v>47</v>
      </c>
      <c r="D63" s="160" t="s">
        <v>46</v>
      </c>
      <c r="E63" s="158" t="s">
        <v>787</v>
      </c>
      <c r="F63" s="162" t="s">
        <v>2173</v>
      </c>
      <c r="G63" s="161" t="s">
        <v>2174</v>
      </c>
      <c r="H63" s="161">
        <v>900</v>
      </c>
      <c r="I63" s="22"/>
      <c r="J63" s="152"/>
    </row>
    <row r="64" spans="1:10" s="38" customFormat="1" ht="36.75" customHeight="1" x14ac:dyDescent="0.2">
      <c r="A64" s="157" t="s">
        <v>1737</v>
      </c>
      <c r="B64" s="158" t="s">
        <v>786</v>
      </c>
      <c r="C64" s="159" t="s">
        <v>47</v>
      </c>
      <c r="D64" s="160" t="s">
        <v>46</v>
      </c>
      <c r="E64" s="158" t="s">
        <v>787</v>
      </c>
      <c r="F64" s="162" t="s">
        <v>2175</v>
      </c>
      <c r="G64" s="161" t="s">
        <v>2176</v>
      </c>
      <c r="H64" s="161">
        <v>900</v>
      </c>
      <c r="I64" s="22"/>
      <c r="J64" s="152"/>
    </row>
    <row r="65" spans="1:10" s="38" customFormat="1" ht="36.75" customHeight="1" x14ac:dyDescent="0.2">
      <c r="A65" s="157" t="s">
        <v>1737</v>
      </c>
      <c r="B65" s="158" t="s">
        <v>786</v>
      </c>
      <c r="C65" s="159" t="s">
        <v>47</v>
      </c>
      <c r="D65" s="160" t="s">
        <v>46</v>
      </c>
      <c r="E65" s="158" t="s">
        <v>787</v>
      </c>
      <c r="F65" s="162" t="s">
        <v>1392</v>
      </c>
      <c r="G65" s="161" t="s">
        <v>1393</v>
      </c>
      <c r="H65" s="161">
        <v>600</v>
      </c>
      <c r="I65" s="22"/>
      <c r="J65" s="152"/>
    </row>
    <row r="66" spans="1:10" s="38" customFormat="1" ht="36.75" customHeight="1" x14ac:dyDescent="0.2">
      <c r="A66" s="157" t="s">
        <v>1737</v>
      </c>
      <c r="B66" s="158" t="s">
        <v>786</v>
      </c>
      <c r="C66" s="159" t="s">
        <v>47</v>
      </c>
      <c r="D66" s="160" t="s">
        <v>46</v>
      </c>
      <c r="E66" s="158" t="s">
        <v>787</v>
      </c>
      <c r="F66" s="162" t="s">
        <v>1319</v>
      </c>
      <c r="G66" s="161" t="s">
        <v>1320</v>
      </c>
      <c r="H66" s="161">
        <v>900</v>
      </c>
      <c r="I66" s="22"/>
      <c r="J66" s="152"/>
    </row>
    <row r="67" spans="1:10" s="38" customFormat="1" ht="36.75" customHeight="1" x14ac:dyDescent="0.2">
      <c r="A67" s="101"/>
      <c r="B67" s="22"/>
      <c r="C67" s="151"/>
      <c r="D67" s="114"/>
      <c r="E67" s="22"/>
      <c r="F67" s="155"/>
      <c r="G67" s="139"/>
      <c r="H67" s="139"/>
      <c r="I67" s="22"/>
      <c r="J67" s="152"/>
    </row>
    <row r="68" spans="1:10" s="38" customFormat="1" ht="36.75" customHeight="1" x14ac:dyDescent="0.2">
      <c r="A68" s="101"/>
      <c r="B68" s="22"/>
      <c r="C68" s="151"/>
      <c r="D68" s="114"/>
      <c r="E68" s="22"/>
      <c r="F68" s="155"/>
      <c r="G68" s="139"/>
      <c r="H68" s="139"/>
      <c r="I68" s="22"/>
      <c r="J68" s="152"/>
    </row>
    <row r="69" spans="1:10" s="38" customFormat="1" ht="36.75" customHeight="1" x14ac:dyDescent="0.2">
      <c r="A69" s="101"/>
      <c r="B69" s="22"/>
      <c r="C69" s="151"/>
      <c r="D69" s="114"/>
      <c r="E69" s="22"/>
      <c r="F69" s="155"/>
      <c r="G69" s="139"/>
      <c r="H69" s="139"/>
      <c r="I69" s="22"/>
      <c r="J69" s="152"/>
    </row>
    <row r="70" spans="1:10" s="38" customFormat="1" ht="36.75" customHeight="1" x14ac:dyDescent="0.2">
      <c r="A70" s="101"/>
      <c r="B70" s="22"/>
      <c r="C70" s="151"/>
      <c r="D70" s="114"/>
      <c r="E70" s="22"/>
      <c r="F70" s="155"/>
      <c r="G70" s="139"/>
      <c r="H70" s="139"/>
      <c r="I70" s="22"/>
      <c r="J70" s="152"/>
    </row>
    <row r="71" spans="1:10" s="38" customFormat="1" ht="36.75" customHeight="1" x14ac:dyDescent="0.2">
      <c r="A71" s="101"/>
      <c r="B71" s="22"/>
      <c r="C71" s="151"/>
      <c r="D71" s="114"/>
      <c r="E71" s="22"/>
      <c r="F71" s="155"/>
      <c r="G71" s="139"/>
      <c r="H71" s="139"/>
      <c r="I71" s="22"/>
      <c r="J71" s="152"/>
    </row>
    <row r="72" spans="1:10" s="38" customFormat="1" ht="36.75" customHeight="1" x14ac:dyDescent="0.2">
      <c r="A72" s="101"/>
      <c r="B72" s="22"/>
      <c r="C72" s="151"/>
      <c r="D72" s="114"/>
      <c r="E72" s="22"/>
      <c r="F72" s="155"/>
      <c r="G72" s="139"/>
      <c r="H72" s="139"/>
      <c r="I72" s="22"/>
      <c r="J72" s="152"/>
    </row>
    <row r="73" spans="1:10" s="17" customFormat="1" ht="44.25" customHeight="1" x14ac:dyDescent="0.2">
      <c r="A73" s="146" t="s">
        <v>1736</v>
      </c>
      <c r="B73" s="147" t="s">
        <v>734</v>
      </c>
      <c r="C73" s="148" t="s">
        <v>47</v>
      </c>
      <c r="D73" s="149" t="s">
        <v>46</v>
      </c>
      <c r="E73" s="147" t="s">
        <v>735</v>
      </c>
      <c r="F73" s="153" t="s">
        <v>1761</v>
      </c>
      <c r="G73" s="150" t="s">
        <v>1762</v>
      </c>
      <c r="H73" s="150">
        <v>840</v>
      </c>
      <c r="I73" s="23"/>
      <c r="J73" s="136">
        <v>66120</v>
      </c>
    </row>
    <row r="74" spans="1:10" s="106" customFormat="1" ht="35.25" customHeight="1" x14ac:dyDescent="0.2">
      <c r="A74" s="146" t="s">
        <v>1736</v>
      </c>
      <c r="B74" s="147" t="s">
        <v>734</v>
      </c>
      <c r="C74" s="148" t="s">
        <v>47</v>
      </c>
      <c r="D74" s="149" t="s">
        <v>46</v>
      </c>
      <c r="E74" s="147" t="s">
        <v>735</v>
      </c>
      <c r="F74" s="153" t="s">
        <v>1763</v>
      </c>
      <c r="G74" s="150" t="s">
        <v>1764</v>
      </c>
      <c r="H74" s="150">
        <v>812</v>
      </c>
      <c r="I74" s="103"/>
    </row>
    <row r="75" spans="1:10" s="106" customFormat="1" ht="35.25" customHeight="1" x14ac:dyDescent="0.2">
      <c r="A75" s="146" t="s">
        <v>1736</v>
      </c>
      <c r="B75" s="147" t="s">
        <v>734</v>
      </c>
      <c r="C75" s="148" t="s">
        <v>47</v>
      </c>
      <c r="D75" s="149" t="s">
        <v>46</v>
      </c>
      <c r="E75" s="147" t="s">
        <v>735</v>
      </c>
      <c r="F75" s="153" t="s">
        <v>1765</v>
      </c>
      <c r="G75" s="150" t="s">
        <v>1766</v>
      </c>
      <c r="H75" s="150">
        <v>812</v>
      </c>
      <c r="I75" s="103"/>
    </row>
    <row r="76" spans="1:10" s="106" customFormat="1" ht="35.25" customHeight="1" x14ac:dyDescent="0.2">
      <c r="A76" s="146" t="s">
        <v>1736</v>
      </c>
      <c r="B76" s="147" t="s">
        <v>734</v>
      </c>
      <c r="C76" s="148" t="s">
        <v>47</v>
      </c>
      <c r="D76" s="149" t="s">
        <v>46</v>
      </c>
      <c r="E76" s="147" t="s">
        <v>735</v>
      </c>
      <c r="F76" s="153" t="s">
        <v>1767</v>
      </c>
      <c r="G76" s="150"/>
      <c r="H76" s="150">
        <v>812</v>
      </c>
      <c r="I76" s="103"/>
    </row>
    <row r="77" spans="1:10" s="106" customFormat="1" ht="35.25" customHeight="1" x14ac:dyDescent="0.2">
      <c r="A77" s="146" t="s">
        <v>1736</v>
      </c>
      <c r="B77" s="147" t="s">
        <v>734</v>
      </c>
      <c r="C77" s="148" t="s">
        <v>47</v>
      </c>
      <c r="D77" s="149" t="s">
        <v>46</v>
      </c>
      <c r="E77" s="147" t="s">
        <v>735</v>
      </c>
      <c r="F77" s="153" t="s">
        <v>1190</v>
      </c>
      <c r="G77" s="150" t="s">
        <v>1768</v>
      </c>
      <c r="H77" s="150">
        <v>812</v>
      </c>
      <c r="I77" s="103"/>
    </row>
    <row r="78" spans="1:10" s="106" customFormat="1" ht="35.25" customHeight="1" x14ac:dyDescent="0.2">
      <c r="A78" s="146" t="s">
        <v>1736</v>
      </c>
      <c r="B78" s="147" t="s">
        <v>734</v>
      </c>
      <c r="C78" s="148" t="s">
        <v>47</v>
      </c>
      <c r="D78" s="149" t="s">
        <v>46</v>
      </c>
      <c r="E78" s="147" t="s">
        <v>735</v>
      </c>
      <c r="F78" s="153" t="s">
        <v>1769</v>
      </c>
      <c r="G78" s="150" t="s">
        <v>1770</v>
      </c>
      <c r="H78" s="150">
        <v>580</v>
      </c>
      <c r="I78" s="103"/>
    </row>
    <row r="79" spans="1:10" s="106" customFormat="1" ht="35.25" customHeight="1" x14ac:dyDescent="0.2">
      <c r="A79" s="146" t="s">
        <v>1736</v>
      </c>
      <c r="B79" s="147" t="s">
        <v>734</v>
      </c>
      <c r="C79" s="148" t="s">
        <v>47</v>
      </c>
      <c r="D79" s="149" t="s">
        <v>46</v>
      </c>
      <c r="E79" s="147" t="s">
        <v>735</v>
      </c>
      <c r="F79" s="153" t="s">
        <v>1771</v>
      </c>
      <c r="G79" s="150" t="s">
        <v>1772</v>
      </c>
      <c r="H79" s="150">
        <v>580</v>
      </c>
      <c r="I79" s="103"/>
    </row>
    <row r="80" spans="1:10" s="106" customFormat="1" ht="35.25" customHeight="1" x14ac:dyDescent="0.2">
      <c r="A80" s="146" t="s">
        <v>1736</v>
      </c>
      <c r="B80" s="147" t="s">
        <v>734</v>
      </c>
      <c r="C80" s="148" t="s">
        <v>47</v>
      </c>
      <c r="D80" s="149" t="s">
        <v>46</v>
      </c>
      <c r="E80" s="147" t="s">
        <v>735</v>
      </c>
      <c r="F80" s="153" t="s">
        <v>1773</v>
      </c>
      <c r="G80" s="150" t="s">
        <v>1774</v>
      </c>
      <c r="H80" s="150">
        <v>812</v>
      </c>
      <c r="I80" s="103"/>
    </row>
    <row r="81" spans="1:9" s="106" customFormat="1" ht="35.25" customHeight="1" x14ac:dyDescent="0.2">
      <c r="A81" s="146" t="s">
        <v>1736</v>
      </c>
      <c r="B81" s="147" t="s">
        <v>734</v>
      </c>
      <c r="C81" s="148" t="s">
        <v>47</v>
      </c>
      <c r="D81" s="149" t="s">
        <v>46</v>
      </c>
      <c r="E81" s="147" t="s">
        <v>735</v>
      </c>
      <c r="F81" s="153" t="s">
        <v>1775</v>
      </c>
      <c r="G81" s="150" t="s">
        <v>1776</v>
      </c>
      <c r="H81" s="150">
        <v>812</v>
      </c>
      <c r="I81" s="103"/>
    </row>
    <row r="82" spans="1:9" s="106" customFormat="1" ht="35.25" customHeight="1" x14ac:dyDescent="0.2">
      <c r="A82" s="146" t="s">
        <v>1736</v>
      </c>
      <c r="B82" s="147" t="s">
        <v>734</v>
      </c>
      <c r="C82" s="148" t="s">
        <v>47</v>
      </c>
      <c r="D82" s="149" t="s">
        <v>46</v>
      </c>
      <c r="E82" s="147" t="s">
        <v>735</v>
      </c>
      <c r="F82" s="153" t="s">
        <v>826</v>
      </c>
      <c r="G82" s="150" t="s">
        <v>827</v>
      </c>
      <c r="H82" s="154">
        <v>812</v>
      </c>
      <c r="I82" s="103"/>
    </row>
    <row r="83" spans="1:9" s="106" customFormat="1" ht="35.25" customHeight="1" x14ac:dyDescent="0.2">
      <c r="A83" s="146" t="s">
        <v>1736</v>
      </c>
      <c r="B83" s="147" t="s">
        <v>734</v>
      </c>
      <c r="C83" s="148" t="s">
        <v>47</v>
      </c>
      <c r="D83" s="149" t="s">
        <v>46</v>
      </c>
      <c r="E83" s="147" t="s">
        <v>735</v>
      </c>
      <c r="F83" s="153" t="s">
        <v>1777</v>
      </c>
      <c r="G83" s="150" t="s">
        <v>1778</v>
      </c>
      <c r="H83" s="150">
        <v>812</v>
      </c>
      <c r="I83" s="103"/>
    </row>
    <row r="84" spans="1:9" s="106" customFormat="1" ht="35.25" customHeight="1" x14ac:dyDescent="0.2">
      <c r="A84" s="146" t="s">
        <v>1736</v>
      </c>
      <c r="B84" s="147" t="s">
        <v>734</v>
      </c>
      <c r="C84" s="148" t="s">
        <v>47</v>
      </c>
      <c r="D84" s="149" t="s">
        <v>46</v>
      </c>
      <c r="E84" s="147" t="s">
        <v>735</v>
      </c>
      <c r="F84" s="153" t="s">
        <v>1779</v>
      </c>
      <c r="G84" s="150" t="s">
        <v>1780</v>
      </c>
      <c r="H84" s="150">
        <v>812</v>
      </c>
      <c r="I84" s="103"/>
    </row>
    <row r="85" spans="1:9" s="106" customFormat="1" ht="35.25" customHeight="1" x14ac:dyDescent="0.2">
      <c r="A85" s="146" t="s">
        <v>1736</v>
      </c>
      <c r="B85" s="147" t="s">
        <v>734</v>
      </c>
      <c r="C85" s="148" t="s">
        <v>47</v>
      </c>
      <c r="D85" s="149" t="s">
        <v>46</v>
      </c>
      <c r="E85" s="147" t="s">
        <v>735</v>
      </c>
      <c r="F85" s="153" t="s">
        <v>1781</v>
      </c>
      <c r="G85" s="150" t="s">
        <v>1782</v>
      </c>
      <c r="H85" s="150">
        <v>812</v>
      </c>
      <c r="I85" s="103"/>
    </row>
    <row r="86" spans="1:9" s="106" customFormat="1" ht="35.25" customHeight="1" x14ac:dyDescent="0.2">
      <c r="A86" s="146" t="s">
        <v>1736</v>
      </c>
      <c r="B86" s="147" t="s">
        <v>734</v>
      </c>
      <c r="C86" s="148" t="s">
        <v>47</v>
      </c>
      <c r="D86" s="149" t="s">
        <v>46</v>
      </c>
      <c r="E86" s="147" t="s">
        <v>735</v>
      </c>
      <c r="F86" s="153" t="s">
        <v>1783</v>
      </c>
      <c r="G86" s="150" t="s">
        <v>1784</v>
      </c>
      <c r="H86" s="150">
        <v>812</v>
      </c>
      <c r="I86" s="103"/>
    </row>
    <row r="87" spans="1:9" s="106" customFormat="1" ht="35.25" customHeight="1" x14ac:dyDescent="0.2">
      <c r="A87" s="146" t="s">
        <v>1736</v>
      </c>
      <c r="B87" s="147" t="s">
        <v>734</v>
      </c>
      <c r="C87" s="148" t="s">
        <v>47</v>
      </c>
      <c r="D87" s="149" t="s">
        <v>46</v>
      </c>
      <c r="E87" s="147" t="s">
        <v>735</v>
      </c>
      <c r="F87" s="153" t="s">
        <v>1785</v>
      </c>
      <c r="G87" s="150" t="s">
        <v>1786</v>
      </c>
      <c r="H87" s="150">
        <v>812</v>
      </c>
      <c r="I87" s="103"/>
    </row>
    <row r="88" spans="1:9" s="106" customFormat="1" ht="35.25" customHeight="1" x14ac:dyDescent="0.2">
      <c r="A88" s="146" t="s">
        <v>1736</v>
      </c>
      <c r="B88" s="147" t="s">
        <v>734</v>
      </c>
      <c r="C88" s="148" t="s">
        <v>47</v>
      </c>
      <c r="D88" s="149" t="s">
        <v>46</v>
      </c>
      <c r="E88" s="147" t="s">
        <v>735</v>
      </c>
      <c r="F88" s="153" t="s">
        <v>1787</v>
      </c>
      <c r="G88" s="150" t="s">
        <v>614</v>
      </c>
      <c r="H88" s="150">
        <v>812</v>
      </c>
      <c r="I88" s="103"/>
    </row>
    <row r="89" spans="1:9" s="106" customFormat="1" ht="35.25" customHeight="1" x14ac:dyDescent="0.2">
      <c r="A89" s="146" t="s">
        <v>1736</v>
      </c>
      <c r="B89" s="147" t="s">
        <v>734</v>
      </c>
      <c r="C89" s="148" t="s">
        <v>47</v>
      </c>
      <c r="D89" s="149" t="s">
        <v>46</v>
      </c>
      <c r="E89" s="147" t="s">
        <v>735</v>
      </c>
      <c r="F89" s="153" t="s">
        <v>1788</v>
      </c>
      <c r="G89" s="150" t="s">
        <v>1789</v>
      </c>
      <c r="H89" s="150">
        <v>812</v>
      </c>
      <c r="I89" s="103"/>
    </row>
    <row r="90" spans="1:9" s="106" customFormat="1" ht="35.25" customHeight="1" x14ac:dyDescent="0.2">
      <c r="A90" s="146" t="s">
        <v>1736</v>
      </c>
      <c r="B90" s="147" t="s">
        <v>734</v>
      </c>
      <c r="C90" s="148" t="s">
        <v>47</v>
      </c>
      <c r="D90" s="149" t="s">
        <v>46</v>
      </c>
      <c r="E90" s="147" t="s">
        <v>735</v>
      </c>
      <c r="F90" s="153" t="s">
        <v>1790</v>
      </c>
      <c r="G90" s="150"/>
      <c r="H90" s="150">
        <v>812</v>
      </c>
      <c r="I90" s="103"/>
    </row>
    <row r="91" spans="1:9" s="106" customFormat="1" ht="35.25" customHeight="1" x14ac:dyDescent="0.2">
      <c r="A91" s="146" t="s">
        <v>1736</v>
      </c>
      <c r="B91" s="147" t="s">
        <v>734</v>
      </c>
      <c r="C91" s="148" t="s">
        <v>47</v>
      </c>
      <c r="D91" s="149" t="s">
        <v>46</v>
      </c>
      <c r="E91" s="147" t="s">
        <v>735</v>
      </c>
      <c r="F91" s="153" t="s">
        <v>1791</v>
      </c>
      <c r="G91" s="150" t="s">
        <v>1792</v>
      </c>
      <c r="H91" s="150">
        <v>812</v>
      </c>
      <c r="I91" s="103"/>
    </row>
    <row r="92" spans="1:9" s="106" customFormat="1" ht="35.25" customHeight="1" x14ac:dyDescent="0.2">
      <c r="A92" s="146" t="s">
        <v>1736</v>
      </c>
      <c r="B92" s="147" t="s">
        <v>734</v>
      </c>
      <c r="C92" s="148" t="s">
        <v>47</v>
      </c>
      <c r="D92" s="149" t="s">
        <v>46</v>
      </c>
      <c r="E92" s="147" t="s">
        <v>735</v>
      </c>
      <c r="F92" s="153" t="s">
        <v>1793</v>
      </c>
      <c r="G92" s="150" t="s">
        <v>1794</v>
      </c>
      <c r="H92" s="150">
        <v>812</v>
      </c>
      <c r="I92" s="103"/>
    </row>
    <row r="93" spans="1:9" s="106" customFormat="1" ht="35.25" customHeight="1" x14ac:dyDescent="0.2">
      <c r="A93" s="146" t="s">
        <v>1736</v>
      </c>
      <c r="B93" s="147" t="s">
        <v>734</v>
      </c>
      <c r="C93" s="148" t="s">
        <v>47</v>
      </c>
      <c r="D93" s="149" t="s">
        <v>46</v>
      </c>
      <c r="E93" s="147" t="s">
        <v>735</v>
      </c>
      <c r="F93" s="153" t="s">
        <v>1795</v>
      </c>
      <c r="G93" s="150" t="s">
        <v>1796</v>
      </c>
      <c r="H93" s="150">
        <v>812</v>
      </c>
      <c r="I93" s="103"/>
    </row>
    <row r="94" spans="1:9" s="106" customFormat="1" ht="35.25" customHeight="1" x14ac:dyDescent="0.2">
      <c r="A94" s="146" t="s">
        <v>1736</v>
      </c>
      <c r="B94" s="147" t="s">
        <v>734</v>
      </c>
      <c r="C94" s="148" t="s">
        <v>47</v>
      </c>
      <c r="D94" s="149" t="s">
        <v>46</v>
      </c>
      <c r="E94" s="147" t="s">
        <v>735</v>
      </c>
      <c r="F94" s="153" t="s">
        <v>1797</v>
      </c>
      <c r="G94" s="150"/>
      <c r="H94" s="150">
        <v>812</v>
      </c>
      <c r="I94" s="103"/>
    </row>
    <row r="95" spans="1:9" s="106" customFormat="1" ht="35.25" customHeight="1" x14ac:dyDescent="0.2">
      <c r="A95" s="146" t="s">
        <v>1736</v>
      </c>
      <c r="B95" s="147" t="s">
        <v>734</v>
      </c>
      <c r="C95" s="148" t="s">
        <v>47</v>
      </c>
      <c r="D95" s="149" t="s">
        <v>46</v>
      </c>
      <c r="E95" s="147" t="s">
        <v>735</v>
      </c>
      <c r="F95" s="153" t="s">
        <v>1798</v>
      </c>
      <c r="G95" s="150" t="s">
        <v>1799</v>
      </c>
      <c r="H95" s="150">
        <v>812</v>
      </c>
      <c r="I95" s="103"/>
    </row>
    <row r="96" spans="1:9" s="106" customFormat="1" ht="35.25" customHeight="1" x14ac:dyDescent="0.2">
      <c r="A96" s="146" t="s">
        <v>1736</v>
      </c>
      <c r="B96" s="147" t="s">
        <v>734</v>
      </c>
      <c r="C96" s="148" t="s">
        <v>47</v>
      </c>
      <c r="D96" s="149" t="s">
        <v>46</v>
      </c>
      <c r="E96" s="147" t="s">
        <v>735</v>
      </c>
      <c r="F96" s="153" t="s">
        <v>1800</v>
      </c>
      <c r="G96" s="150" t="s">
        <v>1801</v>
      </c>
      <c r="H96" s="150">
        <v>812</v>
      </c>
      <c r="I96" s="103"/>
    </row>
    <row r="97" spans="1:9" s="106" customFormat="1" ht="35.25" customHeight="1" x14ac:dyDescent="0.2">
      <c r="A97" s="146" t="s">
        <v>1736</v>
      </c>
      <c r="B97" s="147" t="s">
        <v>734</v>
      </c>
      <c r="C97" s="148" t="s">
        <v>47</v>
      </c>
      <c r="D97" s="149" t="s">
        <v>46</v>
      </c>
      <c r="E97" s="147" t="s">
        <v>735</v>
      </c>
      <c r="F97" s="153" t="s">
        <v>1408</v>
      </c>
      <c r="G97" s="150" t="s">
        <v>1409</v>
      </c>
      <c r="H97" s="150">
        <v>812</v>
      </c>
      <c r="I97" s="103"/>
    </row>
    <row r="98" spans="1:9" s="106" customFormat="1" ht="35.25" customHeight="1" x14ac:dyDescent="0.2">
      <c r="A98" s="146" t="s">
        <v>1736</v>
      </c>
      <c r="B98" s="147" t="s">
        <v>734</v>
      </c>
      <c r="C98" s="148" t="s">
        <v>47</v>
      </c>
      <c r="D98" s="149" t="s">
        <v>46</v>
      </c>
      <c r="E98" s="147" t="s">
        <v>735</v>
      </c>
      <c r="F98" s="153" t="s">
        <v>1802</v>
      </c>
      <c r="G98" s="150" t="s">
        <v>1803</v>
      </c>
      <c r="H98" s="150">
        <v>812</v>
      </c>
      <c r="I98" s="103"/>
    </row>
    <row r="99" spans="1:9" s="106" customFormat="1" ht="35.25" customHeight="1" x14ac:dyDescent="0.2">
      <c r="A99" s="146" t="s">
        <v>1736</v>
      </c>
      <c r="B99" s="147" t="s">
        <v>734</v>
      </c>
      <c r="C99" s="148" t="s">
        <v>47</v>
      </c>
      <c r="D99" s="149" t="s">
        <v>46</v>
      </c>
      <c r="E99" s="147" t="s">
        <v>735</v>
      </c>
      <c r="F99" s="153" t="s">
        <v>1804</v>
      </c>
      <c r="G99" s="150" t="s">
        <v>1805</v>
      </c>
      <c r="H99" s="150">
        <v>812</v>
      </c>
      <c r="I99" s="103"/>
    </row>
    <row r="100" spans="1:9" s="106" customFormat="1" ht="35.25" customHeight="1" x14ac:dyDescent="0.2">
      <c r="A100" s="146" t="s">
        <v>1736</v>
      </c>
      <c r="B100" s="147" t="s">
        <v>734</v>
      </c>
      <c r="C100" s="148" t="s">
        <v>47</v>
      </c>
      <c r="D100" s="149" t="s">
        <v>46</v>
      </c>
      <c r="E100" s="147" t="s">
        <v>735</v>
      </c>
      <c r="F100" s="153" t="s">
        <v>1806</v>
      </c>
      <c r="G100" s="150"/>
      <c r="H100" s="150">
        <v>1160</v>
      </c>
      <c r="I100" s="103"/>
    </row>
    <row r="101" spans="1:9" s="106" customFormat="1" ht="35.25" customHeight="1" x14ac:dyDescent="0.2">
      <c r="A101" s="146" t="s">
        <v>1736</v>
      </c>
      <c r="B101" s="147" t="s">
        <v>734</v>
      </c>
      <c r="C101" s="148" t="s">
        <v>47</v>
      </c>
      <c r="D101" s="149" t="s">
        <v>46</v>
      </c>
      <c r="E101" s="147" t="s">
        <v>735</v>
      </c>
      <c r="F101" s="153" t="s">
        <v>1807</v>
      </c>
      <c r="G101" s="150" t="s">
        <v>1808</v>
      </c>
      <c r="H101" s="150">
        <v>1160</v>
      </c>
      <c r="I101" s="103"/>
    </row>
    <row r="102" spans="1:9" s="106" customFormat="1" ht="35.25" customHeight="1" x14ac:dyDescent="0.2">
      <c r="A102" s="146" t="s">
        <v>1736</v>
      </c>
      <c r="B102" s="147" t="s">
        <v>734</v>
      </c>
      <c r="C102" s="148" t="s">
        <v>47</v>
      </c>
      <c r="D102" s="149" t="s">
        <v>46</v>
      </c>
      <c r="E102" s="147" t="s">
        <v>735</v>
      </c>
      <c r="F102" s="153" t="s">
        <v>1809</v>
      </c>
      <c r="G102" s="150" t="s">
        <v>1810</v>
      </c>
      <c r="H102" s="150">
        <v>928</v>
      </c>
      <c r="I102" s="103"/>
    </row>
    <row r="103" spans="1:9" s="106" customFormat="1" ht="35.25" customHeight="1" x14ac:dyDescent="0.2">
      <c r="A103" s="146" t="s">
        <v>1736</v>
      </c>
      <c r="B103" s="147" t="s">
        <v>734</v>
      </c>
      <c r="C103" s="148" t="s">
        <v>47</v>
      </c>
      <c r="D103" s="149" t="s">
        <v>46</v>
      </c>
      <c r="E103" s="147" t="s">
        <v>735</v>
      </c>
      <c r="F103" s="153" t="s">
        <v>1811</v>
      </c>
      <c r="G103" s="150" t="s">
        <v>1812</v>
      </c>
      <c r="H103" s="150">
        <v>840</v>
      </c>
      <c r="I103" s="103"/>
    </row>
    <row r="104" spans="1:9" s="106" customFormat="1" ht="35.25" customHeight="1" x14ac:dyDescent="0.2">
      <c r="A104" s="146" t="s">
        <v>1736</v>
      </c>
      <c r="B104" s="147" t="s">
        <v>734</v>
      </c>
      <c r="C104" s="148" t="s">
        <v>47</v>
      </c>
      <c r="D104" s="149" t="s">
        <v>46</v>
      </c>
      <c r="E104" s="147" t="s">
        <v>735</v>
      </c>
      <c r="F104" s="153" t="s">
        <v>1813</v>
      </c>
      <c r="G104" s="150" t="s">
        <v>1814</v>
      </c>
      <c r="H104" s="150">
        <v>812</v>
      </c>
      <c r="I104" s="103"/>
    </row>
    <row r="105" spans="1:9" s="106" customFormat="1" ht="35.25" customHeight="1" x14ac:dyDescent="0.2">
      <c r="A105" s="146" t="s">
        <v>1736</v>
      </c>
      <c r="B105" s="147" t="s">
        <v>734</v>
      </c>
      <c r="C105" s="148" t="s">
        <v>47</v>
      </c>
      <c r="D105" s="149" t="s">
        <v>46</v>
      </c>
      <c r="E105" s="147" t="s">
        <v>735</v>
      </c>
      <c r="F105" s="153" t="s">
        <v>1815</v>
      </c>
      <c r="G105" s="150" t="s">
        <v>1816</v>
      </c>
      <c r="H105" s="150">
        <v>812</v>
      </c>
      <c r="I105" s="103"/>
    </row>
    <row r="106" spans="1:9" s="106" customFormat="1" ht="35.25" customHeight="1" x14ac:dyDescent="0.2">
      <c r="A106" s="146" t="s">
        <v>1736</v>
      </c>
      <c r="B106" s="147" t="s">
        <v>734</v>
      </c>
      <c r="C106" s="148" t="s">
        <v>47</v>
      </c>
      <c r="D106" s="149" t="s">
        <v>46</v>
      </c>
      <c r="E106" s="147" t="s">
        <v>735</v>
      </c>
      <c r="F106" s="153" t="s">
        <v>1315</v>
      </c>
      <c r="G106" s="150" t="s">
        <v>1316</v>
      </c>
      <c r="H106" s="150">
        <v>720</v>
      </c>
      <c r="I106" s="103"/>
    </row>
    <row r="107" spans="1:9" s="156" customFormat="1" ht="35.25" customHeight="1" x14ac:dyDescent="0.2">
      <c r="A107" s="157" t="s">
        <v>1736</v>
      </c>
      <c r="B107" s="158" t="s">
        <v>734</v>
      </c>
      <c r="C107" s="159" t="s">
        <v>47</v>
      </c>
      <c r="D107" s="160" t="s">
        <v>46</v>
      </c>
      <c r="E107" s="158" t="s">
        <v>735</v>
      </c>
      <c r="F107" s="162" t="s">
        <v>2110</v>
      </c>
      <c r="G107" s="162" t="s">
        <v>2112</v>
      </c>
      <c r="H107" s="161">
        <f t="shared" ref="H107:H114" si="0">7*116</f>
        <v>812</v>
      </c>
      <c r="I107" s="116"/>
    </row>
    <row r="108" spans="1:9" s="156" customFormat="1" ht="35.25" customHeight="1" x14ac:dyDescent="0.2">
      <c r="A108" s="157" t="s">
        <v>1736</v>
      </c>
      <c r="B108" s="158" t="s">
        <v>734</v>
      </c>
      <c r="C108" s="159" t="s">
        <v>47</v>
      </c>
      <c r="D108" s="160" t="s">
        <v>46</v>
      </c>
      <c r="E108" s="158" t="s">
        <v>735</v>
      </c>
      <c r="F108" s="162" t="s">
        <v>2110</v>
      </c>
      <c r="G108" s="162" t="s">
        <v>2111</v>
      </c>
      <c r="H108" s="161">
        <f t="shared" si="0"/>
        <v>812</v>
      </c>
      <c r="I108" s="116"/>
    </row>
    <row r="109" spans="1:9" s="156" customFormat="1" ht="35.25" customHeight="1" x14ac:dyDescent="0.2">
      <c r="A109" s="157" t="s">
        <v>1736</v>
      </c>
      <c r="B109" s="158" t="s">
        <v>734</v>
      </c>
      <c r="C109" s="159" t="s">
        <v>47</v>
      </c>
      <c r="D109" s="160" t="s">
        <v>46</v>
      </c>
      <c r="E109" s="158" t="s">
        <v>735</v>
      </c>
      <c r="F109" s="162" t="s">
        <v>2108</v>
      </c>
      <c r="G109" s="162" t="s">
        <v>2109</v>
      </c>
      <c r="H109" s="161">
        <f t="shared" si="0"/>
        <v>812</v>
      </c>
      <c r="I109" s="116"/>
    </row>
    <row r="110" spans="1:9" s="156" customFormat="1" ht="35.25" customHeight="1" x14ac:dyDescent="0.2">
      <c r="A110" s="157" t="s">
        <v>1736</v>
      </c>
      <c r="B110" s="158" t="s">
        <v>734</v>
      </c>
      <c r="C110" s="159" t="s">
        <v>47</v>
      </c>
      <c r="D110" s="160" t="s">
        <v>46</v>
      </c>
      <c r="E110" s="158" t="s">
        <v>735</v>
      </c>
      <c r="F110" s="162" t="s">
        <v>2106</v>
      </c>
      <c r="G110" s="162" t="s">
        <v>2107</v>
      </c>
      <c r="H110" s="161">
        <f t="shared" si="0"/>
        <v>812</v>
      </c>
      <c r="I110" s="116"/>
    </row>
    <row r="111" spans="1:9" s="156" customFormat="1" ht="35.25" customHeight="1" x14ac:dyDescent="0.2">
      <c r="A111" s="157" t="s">
        <v>1736</v>
      </c>
      <c r="B111" s="158" t="s">
        <v>734</v>
      </c>
      <c r="C111" s="159" t="s">
        <v>47</v>
      </c>
      <c r="D111" s="160" t="s">
        <v>46</v>
      </c>
      <c r="E111" s="158" t="s">
        <v>735</v>
      </c>
      <c r="F111" s="162" t="s">
        <v>2104</v>
      </c>
      <c r="G111" s="162" t="s">
        <v>2105</v>
      </c>
      <c r="H111" s="161">
        <f t="shared" si="0"/>
        <v>812</v>
      </c>
      <c r="I111" s="116"/>
    </row>
    <row r="112" spans="1:9" s="156" customFormat="1" ht="35.25" customHeight="1" x14ac:dyDescent="0.2">
      <c r="A112" s="157" t="s">
        <v>1736</v>
      </c>
      <c r="B112" s="158" t="s">
        <v>734</v>
      </c>
      <c r="C112" s="159" t="s">
        <v>47</v>
      </c>
      <c r="D112" s="160" t="s">
        <v>46</v>
      </c>
      <c r="E112" s="158" t="s">
        <v>735</v>
      </c>
      <c r="F112" s="162" t="s">
        <v>2102</v>
      </c>
      <c r="G112" s="162" t="s">
        <v>2103</v>
      </c>
      <c r="H112" s="161">
        <f t="shared" si="0"/>
        <v>812</v>
      </c>
      <c r="I112" s="116"/>
    </row>
    <row r="113" spans="1:10" s="156" customFormat="1" ht="35.25" customHeight="1" x14ac:dyDescent="0.2">
      <c r="A113" s="157" t="s">
        <v>1736</v>
      </c>
      <c r="B113" s="158" t="s">
        <v>734</v>
      </c>
      <c r="C113" s="159" t="s">
        <v>47</v>
      </c>
      <c r="D113" s="160" t="s">
        <v>46</v>
      </c>
      <c r="E113" s="158" t="s">
        <v>735</v>
      </c>
      <c r="F113" s="162" t="s">
        <v>2101</v>
      </c>
      <c r="G113" s="162"/>
      <c r="H113" s="161">
        <f t="shared" si="0"/>
        <v>812</v>
      </c>
      <c r="I113" s="116"/>
    </row>
    <row r="114" spans="1:10" s="156" customFormat="1" ht="35.25" customHeight="1" x14ac:dyDescent="0.2">
      <c r="A114" s="157" t="s">
        <v>1736</v>
      </c>
      <c r="B114" s="158" t="s">
        <v>734</v>
      </c>
      <c r="C114" s="159" t="s">
        <v>47</v>
      </c>
      <c r="D114" s="160" t="s">
        <v>46</v>
      </c>
      <c r="E114" s="158" t="s">
        <v>735</v>
      </c>
      <c r="F114" s="162" t="s">
        <v>2099</v>
      </c>
      <c r="G114" s="162" t="s">
        <v>2100</v>
      </c>
      <c r="H114" s="161">
        <f t="shared" si="0"/>
        <v>812</v>
      </c>
      <c r="I114" s="116"/>
    </row>
    <row r="115" spans="1:10" s="156" customFormat="1" ht="35.25" customHeight="1" x14ac:dyDescent="0.2">
      <c r="A115" s="157" t="s">
        <v>1736</v>
      </c>
      <c r="B115" s="158" t="s">
        <v>734</v>
      </c>
      <c r="C115" s="159" t="s">
        <v>47</v>
      </c>
      <c r="D115" s="160" t="s">
        <v>46</v>
      </c>
      <c r="E115" s="158" t="s">
        <v>735</v>
      </c>
      <c r="F115" s="162" t="s">
        <v>2098</v>
      </c>
      <c r="G115" s="162"/>
      <c r="H115" s="161">
        <f>12*116</f>
        <v>1392</v>
      </c>
      <c r="I115" s="116"/>
    </row>
    <row r="116" spans="1:10" s="156" customFormat="1" ht="35.25" customHeight="1" x14ac:dyDescent="0.2">
      <c r="A116" s="157" t="s">
        <v>1736</v>
      </c>
      <c r="B116" s="158" t="s">
        <v>734</v>
      </c>
      <c r="C116" s="159" t="s">
        <v>47</v>
      </c>
      <c r="D116" s="160" t="s">
        <v>46</v>
      </c>
      <c r="E116" s="158" t="s">
        <v>735</v>
      </c>
      <c r="F116" s="162" t="s">
        <v>2096</v>
      </c>
      <c r="G116" s="162" t="s">
        <v>2097</v>
      </c>
      <c r="H116" s="161">
        <f>7*116</f>
        <v>812</v>
      </c>
      <c r="I116" s="116"/>
    </row>
    <row r="117" spans="1:10" s="156" customFormat="1" ht="35.25" customHeight="1" x14ac:dyDescent="0.2">
      <c r="A117" s="157" t="s">
        <v>1736</v>
      </c>
      <c r="B117" s="158" t="s">
        <v>734</v>
      </c>
      <c r="C117" s="159" t="s">
        <v>47</v>
      </c>
      <c r="D117" s="160" t="s">
        <v>46</v>
      </c>
      <c r="E117" s="158" t="s">
        <v>735</v>
      </c>
      <c r="F117" s="162" t="s">
        <v>2094</v>
      </c>
      <c r="G117" s="161" t="s">
        <v>2095</v>
      </c>
      <c r="H117" s="161">
        <f>7*116</f>
        <v>812</v>
      </c>
      <c r="I117" s="116"/>
    </row>
    <row r="118" spans="1:10" s="156" customFormat="1" ht="35.25" customHeight="1" x14ac:dyDescent="0.2">
      <c r="A118" s="157" t="s">
        <v>1736</v>
      </c>
      <c r="B118" s="158" t="s">
        <v>734</v>
      </c>
      <c r="C118" s="159" t="s">
        <v>47</v>
      </c>
      <c r="D118" s="160" t="s">
        <v>46</v>
      </c>
      <c r="E118" s="158" t="s">
        <v>735</v>
      </c>
      <c r="F118" s="162" t="s">
        <v>2092</v>
      </c>
      <c r="G118" s="161" t="s">
        <v>2093</v>
      </c>
      <c r="H118" s="161">
        <f>7*116</f>
        <v>812</v>
      </c>
      <c r="I118" s="116"/>
    </row>
    <row r="119" spans="1:10" s="156" customFormat="1" ht="35.25" customHeight="1" x14ac:dyDescent="0.2">
      <c r="A119" s="157" t="s">
        <v>1736</v>
      </c>
      <c r="B119" s="158" t="s">
        <v>734</v>
      </c>
      <c r="C119" s="159" t="s">
        <v>47</v>
      </c>
      <c r="D119" s="160" t="s">
        <v>46</v>
      </c>
      <c r="E119" s="158" t="s">
        <v>735</v>
      </c>
      <c r="F119" s="162" t="s">
        <v>2090</v>
      </c>
      <c r="G119" s="161" t="s">
        <v>2091</v>
      </c>
      <c r="H119" s="161">
        <f>5*116</f>
        <v>580</v>
      </c>
      <c r="I119" s="116"/>
    </row>
    <row r="120" spans="1:10" s="156" customFormat="1" ht="35.25" customHeight="1" x14ac:dyDescent="0.2">
      <c r="A120" s="157" t="s">
        <v>1736</v>
      </c>
      <c r="B120" s="158" t="s">
        <v>734</v>
      </c>
      <c r="C120" s="159" t="s">
        <v>47</v>
      </c>
      <c r="D120" s="160" t="s">
        <v>46</v>
      </c>
      <c r="E120" s="158" t="s">
        <v>735</v>
      </c>
      <c r="F120" s="162" t="s">
        <v>1338</v>
      </c>
      <c r="G120" s="161" t="s">
        <v>1339</v>
      </c>
      <c r="H120" s="161">
        <f>7*116</f>
        <v>812</v>
      </c>
      <c r="I120" s="116"/>
    </row>
    <row r="121" spans="1:10" s="156" customFormat="1" ht="35.25" customHeight="1" x14ac:dyDescent="0.2">
      <c r="A121" s="157" t="s">
        <v>1736</v>
      </c>
      <c r="B121" s="158" t="s">
        <v>734</v>
      </c>
      <c r="C121" s="159" t="s">
        <v>47</v>
      </c>
      <c r="D121" s="160" t="s">
        <v>46</v>
      </c>
      <c r="E121" s="158" t="s">
        <v>735</v>
      </c>
      <c r="F121" s="162" t="s">
        <v>2141</v>
      </c>
      <c r="G121" s="161" t="s">
        <v>2142</v>
      </c>
      <c r="H121" s="161">
        <f>7*116</f>
        <v>812</v>
      </c>
      <c r="I121" s="116"/>
    </row>
    <row r="122" spans="1:10" s="38" customFormat="1" ht="36.75" customHeight="1" x14ac:dyDescent="0.2">
      <c r="A122" s="157" t="s">
        <v>1736</v>
      </c>
      <c r="B122" s="158" t="s">
        <v>734</v>
      </c>
      <c r="C122" s="159" t="s">
        <v>47</v>
      </c>
      <c r="D122" s="160" t="s">
        <v>46</v>
      </c>
      <c r="E122" s="158" t="s">
        <v>735</v>
      </c>
      <c r="F122" s="162" t="s">
        <v>2168</v>
      </c>
      <c r="G122" s="161" t="s">
        <v>2169</v>
      </c>
      <c r="H122" s="161">
        <f>7*116</f>
        <v>812</v>
      </c>
      <c r="I122" s="22"/>
      <c r="J122" s="152"/>
    </row>
    <row r="123" spans="1:10" s="38" customFormat="1" ht="36.75" customHeight="1" x14ac:dyDescent="0.2">
      <c r="A123" s="157" t="s">
        <v>1736</v>
      </c>
      <c r="B123" s="158" t="s">
        <v>734</v>
      </c>
      <c r="C123" s="159" t="s">
        <v>47</v>
      </c>
      <c r="D123" s="160" t="s">
        <v>46</v>
      </c>
      <c r="E123" s="158" t="s">
        <v>735</v>
      </c>
      <c r="F123" s="162" t="s">
        <v>2167</v>
      </c>
      <c r="G123" s="161"/>
      <c r="H123" s="161">
        <v>1240</v>
      </c>
      <c r="I123" s="22"/>
      <c r="J123" s="152"/>
    </row>
    <row r="124" spans="1:10" s="38" customFormat="1" ht="36.75" customHeight="1" x14ac:dyDescent="0.2">
      <c r="A124" s="157" t="s">
        <v>1736</v>
      </c>
      <c r="B124" s="158" t="s">
        <v>734</v>
      </c>
      <c r="C124" s="159" t="s">
        <v>47</v>
      </c>
      <c r="D124" s="160" t="s">
        <v>46</v>
      </c>
      <c r="E124" s="158" t="s">
        <v>735</v>
      </c>
      <c r="F124" s="162" t="s">
        <v>2165</v>
      </c>
      <c r="G124" s="161" t="s">
        <v>2166</v>
      </c>
      <c r="H124" s="161">
        <f>7*116</f>
        <v>812</v>
      </c>
      <c r="I124" s="22"/>
      <c r="J124" s="152"/>
    </row>
    <row r="125" spans="1:10" s="38" customFormat="1" ht="36.75" customHeight="1" x14ac:dyDescent="0.2">
      <c r="A125" s="157" t="s">
        <v>1736</v>
      </c>
      <c r="B125" s="158" t="s">
        <v>734</v>
      </c>
      <c r="C125" s="159" t="s">
        <v>47</v>
      </c>
      <c r="D125" s="160" t="s">
        <v>46</v>
      </c>
      <c r="E125" s="158" t="s">
        <v>735</v>
      </c>
      <c r="F125" s="162" t="s">
        <v>2170</v>
      </c>
      <c r="G125" s="161" t="s">
        <v>2164</v>
      </c>
      <c r="H125" s="161">
        <f>7*116</f>
        <v>812</v>
      </c>
      <c r="I125" s="22"/>
      <c r="J125" s="152"/>
    </row>
    <row r="126" spans="1:10" s="38" customFormat="1" ht="36.75" customHeight="1" x14ac:dyDescent="0.2">
      <c r="A126" s="157" t="s">
        <v>1736</v>
      </c>
      <c r="B126" s="158" t="s">
        <v>734</v>
      </c>
      <c r="C126" s="159" t="s">
        <v>47</v>
      </c>
      <c r="D126" s="160" t="s">
        <v>46</v>
      </c>
      <c r="E126" s="158" t="s">
        <v>735</v>
      </c>
      <c r="F126" s="162" t="s">
        <v>2162</v>
      </c>
      <c r="G126" s="161" t="s">
        <v>2163</v>
      </c>
      <c r="H126" s="161">
        <f>7*116</f>
        <v>812</v>
      </c>
      <c r="I126" s="22"/>
      <c r="J126" s="152"/>
    </row>
    <row r="127" spans="1:10" s="38" customFormat="1" ht="36.75" customHeight="1" x14ac:dyDescent="0.2">
      <c r="A127" s="157" t="s">
        <v>1736</v>
      </c>
      <c r="B127" s="158" t="s">
        <v>734</v>
      </c>
      <c r="C127" s="159" t="s">
        <v>47</v>
      </c>
      <c r="D127" s="160" t="s">
        <v>46</v>
      </c>
      <c r="E127" s="158" t="s">
        <v>735</v>
      </c>
      <c r="F127" s="162" t="s">
        <v>2160</v>
      </c>
      <c r="G127" s="161" t="s">
        <v>2161</v>
      </c>
      <c r="H127" s="161">
        <f t="shared" ref="H127:H134" si="1">8*116</f>
        <v>928</v>
      </c>
      <c r="I127" s="22"/>
      <c r="J127" s="152"/>
    </row>
    <row r="128" spans="1:10" s="38" customFormat="1" ht="36.75" customHeight="1" x14ac:dyDescent="0.2">
      <c r="A128" s="157" t="s">
        <v>1736</v>
      </c>
      <c r="B128" s="158" t="s">
        <v>734</v>
      </c>
      <c r="C128" s="159" t="s">
        <v>47</v>
      </c>
      <c r="D128" s="160" t="s">
        <v>46</v>
      </c>
      <c r="E128" s="158" t="s">
        <v>735</v>
      </c>
      <c r="F128" s="162" t="s">
        <v>2158</v>
      </c>
      <c r="G128" s="161" t="s">
        <v>2159</v>
      </c>
      <c r="H128" s="161">
        <f t="shared" si="1"/>
        <v>928</v>
      </c>
      <c r="I128" s="22"/>
      <c r="J128" s="152"/>
    </row>
    <row r="129" spans="1:10" s="38" customFormat="1" ht="36.75" customHeight="1" x14ac:dyDescent="0.2">
      <c r="A129" s="157" t="s">
        <v>1736</v>
      </c>
      <c r="B129" s="158" t="s">
        <v>734</v>
      </c>
      <c r="C129" s="159" t="s">
        <v>47</v>
      </c>
      <c r="D129" s="160" t="s">
        <v>46</v>
      </c>
      <c r="E129" s="158" t="s">
        <v>735</v>
      </c>
      <c r="F129" s="162" t="s">
        <v>2177</v>
      </c>
      <c r="G129" s="161" t="s">
        <v>2178</v>
      </c>
      <c r="H129" s="161">
        <f t="shared" si="1"/>
        <v>928</v>
      </c>
      <c r="I129" s="22"/>
      <c r="J129" s="152"/>
    </row>
    <row r="130" spans="1:10" s="38" customFormat="1" ht="36.75" customHeight="1" x14ac:dyDescent="0.2">
      <c r="A130" s="157" t="s">
        <v>1736</v>
      </c>
      <c r="B130" s="158" t="s">
        <v>734</v>
      </c>
      <c r="C130" s="159" t="s">
        <v>47</v>
      </c>
      <c r="D130" s="160" t="s">
        <v>46</v>
      </c>
      <c r="E130" s="158" t="s">
        <v>735</v>
      </c>
      <c r="F130" s="162" t="s">
        <v>1179</v>
      </c>
      <c r="G130" s="161" t="s">
        <v>1181</v>
      </c>
      <c r="H130" s="161">
        <f t="shared" si="1"/>
        <v>928</v>
      </c>
      <c r="I130" s="22"/>
      <c r="J130" s="152"/>
    </row>
    <row r="131" spans="1:10" s="38" customFormat="1" ht="36.75" customHeight="1" x14ac:dyDescent="0.2">
      <c r="A131" s="157" t="s">
        <v>1736</v>
      </c>
      <c r="B131" s="158" t="s">
        <v>734</v>
      </c>
      <c r="C131" s="159" t="s">
        <v>47</v>
      </c>
      <c r="D131" s="160" t="s">
        <v>46</v>
      </c>
      <c r="E131" s="158" t="s">
        <v>735</v>
      </c>
      <c r="F131" s="162" t="s">
        <v>2179</v>
      </c>
      <c r="G131" s="161" t="s">
        <v>2180</v>
      </c>
      <c r="H131" s="161">
        <f t="shared" si="1"/>
        <v>928</v>
      </c>
      <c r="I131" s="22"/>
      <c r="J131" s="152"/>
    </row>
    <row r="132" spans="1:10" s="38" customFormat="1" ht="36.75" customHeight="1" x14ac:dyDescent="0.2">
      <c r="A132" s="157" t="s">
        <v>1736</v>
      </c>
      <c r="B132" s="158" t="s">
        <v>734</v>
      </c>
      <c r="C132" s="159" t="s">
        <v>47</v>
      </c>
      <c r="D132" s="160" t="s">
        <v>46</v>
      </c>
      <c r="E132" s="158" t="s">
        <v>735</v>
      </c>
      <c r="F132" s="162" t="s">
        <v>2181</v>
      </c>
      <c r="G132" s="161" t="s">
        <v>2182</v>
      </c>
      <c r="H132" s="161">
        <f t="shared" si="1"/>
        <v>928</v>
      </c>
      <c r="I132" s="22"/>
      <c r="J132" s="152"/>
    </row>
    <row r="133" spans="1:10" s="38" customFormat="1" ht="36.75" customHeight="1" x14ac:dyDescent="0.2">
      <c r="A133" s="157" t="s">
        <v>1736</v>
      </c>
      <c r="B133" s="158" t="s">
        <v>734</v>
      </c>
      <c r="C133" s="159" t="s">
        <v>47</v>
      </c>
      <c r="D133" s="160" t="s">
        <v>46</v>
      </c>
      <c r="E133" s="158" t="s">
        <v>735</v>
      </c>
      <c r="F133" s="162" t="s">
        <v>2183</v>
      </c>
      <c r="G133" s="161" t="s">
        <v>2184</v>
      </c>
      <c r="H133" s="161">
        <f t="shared" si="1"/>
        <v>928</v>
      </c>
      <c r="I133" s="22"/>
      <c r="J133" s="152"/>
    </row>
    <row r="134" spans="1:10" s="38" customFormat="1" ht="36.75" customHeight="1" x14ac:dyDescent="0.2">
      <c r="A134" s="157" t="s">
        <v>1736</v>
      </c>
      <c r="B134" s="158" t="s">
        <v>734</v>
      </c>
      <c r="C134" s="159" t="s">
        <v>47</v>
      </c>
      <c r="D134" s="160" t="s">
        <v>46</v>
      </c>
      <c r="E134" s="158" t="s">
        <v>735</v>
      </c>
      <c r="F134" s="162" t="s">
        <v>2185</v>
      </c>
      <c r="G134" s="161" t="s">
        <v>2186</v>
      </c>
      <c r="H134" s="161">
        <f t="shared" si="1"/>
        <v>928</v>
      </c>
      <c r="I134" s="22"/>
      <c r="J134" s="152"/>
    </row>
    <row r="135" spans="1:10" s="38" customFormat="1" ht="36.75" customHeight="1" x14ac:dyDescent="0.2">
      <c r="A135" s="157" t="s">
        <v>1736</v>
      </c>
      <c r="B135" s="158" t="s">
        <v>734</v>
      </c>
      <c r="C135" s="159" t="s">
        <v>47</v>
      </c>
      <c r="D135" s="160" t="s">
        <v>46</v>
      </c>
      <c r="E135" s="158" t="s">
        <v>735</v>
      </c>
      <c r="F135" s="162" t="s">
        <v>2187</v>
      </c>
      <c r="G135" s="161" t="s">
        <v>2188</v>
      </c>
      <c r="H135" s="161">
        <f>7*116</f>
        <v>812</v>
      </c>
      <c r="I135" s="22"/>
      <c r="J135" s="152"/>
    </row>
    <row r="136" spans="1:10" s="38" customFormat="1" ht="36.75" customHeight="1" x14ac:dyDescent="0.2">
      <c r="A136" s="157" t="s">
        <v>1736</v>
      </c>
      <c r="B136" s="158" t="s">
        <v>734</v>
      </c>
      <c r="C136" s="159" t="s">
        <v>47</v>
      </c>
      <c r="D136" s="160" t="s">
        <v>46</v>
      </c>
      <c r="E136" s="158" t="s">
        <v>735</v>
      </c>
      <c r="F136" s="162" t="s">
        <v>2189</v>
      </c>
      <c r="G136" s="161" t="s">
        <v>2190</v>
      </c>
      <c r="H136" s="161">
        <f>8*116</f>
        <v>928</v>
      </c>
      <c r="I136" s="22"/>
      <c r="J136" s="152"/>
    </row>
    <row r="137" spans="1:10" s="38" customFormat="1" ht="36.75" customHeight="1" x14ac:dyDescent="0.2">
      <c r="A137" s="157" t="s">
        <v>1736</v>
      </c>
      <c r="B137" s="158" t="s">
        <v>734</v>
      </c>
      <c r="C137" s="159" t="s">
        <v>47</v>
      </c>
      <c r="D137" s="160" t="s">
        <v>46</v>
      </c>
      <c r="E137" s="158" t="s">
        <v>735</v>
      </c>
      <c r="F137" s="162" t="s">
        <v>2191</v>
      </c>
      <c r="G137" s="161" t="s">
        <v>2192</v>
      </c>
      <c r="H137" s="161">
        <f>7*116</f>
        <v>812</v>
      </c>
      <c r="I137" s="22"/>
      <c r="J137" s="152"/>
    </row>
    <row r="138" spans="1:10" s="38" customFormat="1" ht="36.75" customHeight="1" x14ac:dyDescent="0.2">
      <c r="A138" s="101"/>
      <c r="B138" s="22"/>
      <c r="C138" s="151"/>
      <c r="D138" s="114"/>
      <c r="E138" s="22"/>
      <c r="F138" s="155"/>
      <c r="G138" s="139"/>
      <c r="H138" s="139"/>
      <c r="I138" s="22"/>
      <c r="J138" s="152"/>
    </row>
    <row r="139" spans="1:10" s="38" customFormat="1" ht="36.75" customHeight="1" x14ac:dyDescent="0.2">
      <c r="A139" s="101"/>
      <c r="B139" s="22"/>
      <c r="C139" s="151"/>
      <c r="D139" s="114"/>
      <c r="E139" s="22"/>
      <c r="F139" s="155"/>
      <c r="G139" s="139"/>
      <c r="H139" s="139"/>
      <c r="I139" s="22"/>
      <c r="J139" s="152"/>
    </row>
    <row r="140" spans="1:10" s="38" customFormat="1" ht="36.75" customHeight="1" x14ac:dyDescent="0.2">
      <c r="A140" s="101"/>
      <c r="B140" s="22"/>
      <c r="C140" s="151"/>
      <c r="D140" s="114"/>
      <c r="E140" s="22"/>
      <c r="F140" s="155"/>
      <c r="G140" s="139"/>
      <c r="H140" s="139"/>
      <c r="I140" s="22"/>
      <c r="J140" s="152"/>
    </row>
    <row r="141" spans="1:10" s="38" customFormat="1" ht="36.75" customHeight="1" x14ac:dyDescent="0.2">
      <c r="A141" s="101"/>
      <c r="B141" s="22"/>
      <c r="C141" s="151"/>
      <c r="D141" s="114"/>
      <c r="E141" s="22"/>
      <c r="F141" s="155"/>
      <c r="G141" s="139"/>
      <c r="H141" s="139"/>
      <c r="I141" s="22"/>
      <c r="J141" s="152"/>
    </row>
    <row r="142" spans="1:10" s="38" customFormat="1" ht="36.75" customHeight="1" x14ac:dyDescent="0.2">
      <c r="A142" s="101"/>
      <c r="B142" s="22"/>
      <c r="C142" s="151"/>
      <c r="D142" s="114"/>
      <c r="E142" s="22"/>
      <c r="F142" s="155"/>
      <c r="G142" s="139"/>
      <c r="H142" s="139"/>
      <c r="I142" s="22"/>
      <c r="J142" s="152"/>
    </row>
    <row r="143" spans="1:10" s="38" customFormat="1" ht="36.75" customHeight="1" x14ac:dyDescent="0.2">
      <c r="A143" s="101"/>
      <c r="B143" s="22"/>
      <c r="C143" s="151"/>
      <c r="D143" s="114"/>
      <c r="E143" s="22"/>
      <c r="F143" s="155"/>
      <c r="G143" s="139"/>
      <c r="H143" s="139"/>
      <c r="I143" s="22"/>
      <c r="J143" s="152"/>
    </row>
    <row r="144" spans="1:10" s="38" customFormat="1" ht="36.75" customHeight="1" x14ac:dyDescent="0.2">
      <c r="A144" s="101"/>
      <c r="B144" s="22"/>
      <c r="C144" s="151"/>
      <c r="D144" s="114"/>
      <c r="E144" s="22"/>
      <c r="F144" s="155"/>
      <c r="G144" s="139"/>
      <c r="H144" s="139"/>
      <c r="I144" s="22"/>
      <c r="J144" s="152"/>
    </row>
    <row r="145" spans="1:9" s="106" customFormat="1" ht="13.5" customHeight="1" x14ac:dyDescent="0.2">
      <c r="A145" s="102"/>
      <c r="B145" s="103"/>
      <c r="C145" s="102"/>
      <c r="D145" s="103"/>
      <c r="E145" s="102"/>
      <c r="F145" s="103"/>
      <c r="G145" s="112" t="s">
        <v>160</v>
      </c>
      <c r="H145" s="113">
        <f>SUM(H8:H144)</f>
        <v>105912</v>
      </c>
      <c r="I145" s="103"/>
    </row>
    <row r="146" spans="1:9" s="106" customFormat="1" ht="13.5" customHeight="1" x14ac:dyDescent="0.2">
      <c r="A146" s="102"/>
      <c r="B146" s="103"/>
      <c r="C146" s="102"/>
      <c r="D146" s="103"/>
      <c r="E146" s="102"/>
      <c r="F146" s="103"/>
      <c r="G146" s="112"/>
      <c r="H146" s="113"/>
      <c r="I146" s="103"/>
    </row>
    <row r="147" spans="1:9" s="106" customFormat="1" ht="13.5" customHeight="1" x14ac:dyDescent="0.2">
      <c r="A147" s="102"/>
      <c r="B147" s="103"/>
      <c r="C147" s="102"/>
      <c r="D147" s="103"/>
      <c r="E147" s="102"/>
      <c r="F147" s="103"/>
      <c r="G147" s="112"/>
      <c r="H147" s="113"/>
      <c r="I147" s="103"/>
    </row>
    <row r="148" spans="1:9" s="106" customFormat="1" ht="11.25" x14ac:dyDescent="0.2">
      <c r="A148" s="102"/>
      <c r="B148" s="103"/>
      <c r="C148" s="102"/>
      <c r="D148" s="103"/>
      <c r="E148" s="102"/>
      <c r="F148" s="103"/>
      <c r="G148" s="117" t="s">
        <v>93</v>
      </c>
      <c r="H148" s="113">
        <f>+H145</f>
        <v>105912</v>
      </c>
      <c r="I148" s="103"/>
    </row>
    <row r="149" spans="1:9" s="106" customFormat="1" ht="11.25" x14ac:dyDescent="0.2">
      <c r="A149" s="121"/>
      <c r="B149" s="122"/>
      <c r="D149" s="122"/>
      <c r="F149" s="122"/>
      <c r="I149" s="123"/>
    </row>
    <row r="150" spans="1:9" s="120" customFormat="1" ht="11.25" x14ac:dyDescent="0.2">
      <c r="A150" s="124"/>
      <c r="B150" s="125" t="s">
        <v>0</v>
      </c>
      <c r="C150" s="124"/>
      <c r="D150" s="125"/>
      <c r="E150" s="124" t="s">
        <v>1</v>
      </c>
      <c r="F150" s="125"/>
      <c r="G150" s="124"/>
      <c r="H150" s="124" t="s">
        <v>2</v>
      </c>
      <c r="I150" s="125"/>
    </row>
    <row r="151" spans="1:9" s="120" customFormat="1" ht="11.25" x14ac:dyDescent="0.2">
      <c r="A151" s="124"/>
      <c r="B151" s="125"/>
      <c r="C151" s="124"/>
      <c r="D151" s="125"/>
      <c r="E151" s="124"/>
      <c r="F151" s="125"/>
      <c r="G151" s="124"/>
      <c r="H151" s="124"/>
      <c r="I151" s="125"/>
    </row>
    <row r="152" spans="1:9" s="120" customFormat="1" ht="11.25" x14ac:dyDescent="0.2">
      <c r="A152" s="124"/>
      <c r="B152" s="125"/>
      <c r="C152" s="124"/>
      <c r="D152" s="125"/>
      <c r="E152" s="124"/>
      <c r="F152" s="125"/>
      <c r="G152" s="124"/>
      <c r="H152" s="124"/>
      <c r="I152" s="125"/>
    </row>
    <row r="153" spans="1:9" s="120" customFormat="1" ht="11.25" x14ac:dyDescent="0.2">
      <c r="A153" s="124"/>
      <c r="B153" s="125"/>
      <c r="C153" s="124"/>
      <c r="D153" s="125"/>
      <c r="E153" s="124"/>
      <c r="F153" s="125"/>
      <c r="G153" s="124"/>
      <c r="H153" s="124"/>
      <c r="I153" s="125"/>
    </row>
    <row r="154" spans="1:9" s="120" customFormat="1" ht="11.25" x14ac:dyDescent="0.2">
      <c r="B154" s="126"/>
      <c r="D154" s="126"/>
      <c r="F154" s="126"/>
      <c r="I154" s="126"/>
    </row>
    <row r="155" spans="1:9" s="120" customFormat="1" ht="11.25" x14ac:dyDescent="0.2">
      <c r="B155" s="126"/>
      <c r="D155" s="126"/>
      <c r="F155" s="126"/>
      <c r="I155" s="126"/>
    </row>
    <row r="156" spans="1:9" s="120" customFormat="1" ht="11.25" x14ac:dyDescent="0.2">
      <c r="B156" s="124" t="s">
        <v>3</v>
      </c>
      <c r="C156" s="124"/>
      <c r="D156" s="125"/>
      <c r="E156" s="124" t="s">
        <v>4</v>
      </c>
      <c r="F156" s="125"/>
      <c r="G156" s="124"/>
      <c r="H156" s="124" t="s">
        <v>5</v>
      </c>
      <c r="I156" s="126"/>
    </row>
    <row r="157" spans="1:9" s="120" customFormat="1" ht="11.25" x14ac:dyDescent="0.2">
      <c r="B157" s="127" t="s">
        <v>144</v>
      </c>
      <c r="D157" s="126"/>
      <c r="E157" s="128" t="s">
        <v>145</v>
      </c>
      <c r="F157" s="126"/>
      <c r="H157" s="128" t="s">
        <v>146</v>
      </c>
      <c r="I157" s="126"/>
    </row>
    <row r="158" spans="1:9" s="120" customFormat="1" ht="11.25" x14ac:dyDescent="0.2">
      <c r="B158" s="127"/>
      <c r="D158" s="126"/>
      <c r="E158" s="128"/>
      <c r="F158" s="126"/>
      <c r="I158" s="126"/>
    </row>
    <row r="159" spans="1:9" s="106" customFormat="1" ht="11.25" x14ac:dyDescent="0.2">
      <c r="B159" s="122"/>
      <c r="D159" s="122"/>
      <c r="F159" s="122"/>
      <c r="I159" s="122"/>
    </row>
    <row r="160" spans="1:9" s="106" customFormat="1" x14ac:dyDescent="0.25">
      <c r="A160" s="81" t="s">
        <v>17</v>
      </c>
      <c r="B160" s="122"/>
      <c r="D160" s="122"/>
      <c r="F160" s="122"/>
      <c r="I160" s="122"/>
    </row>
    <row r="162" spans="1:10" ht="18" x14ac:dyDescent="0.25">
      <c r="A162" s="196"/>
      <c r="B162" s="196"/>
      <c r="C162" s="196"/>
      <c r="D162" s="196"/>
      <c r="E162" s="196"/>
      <c r="F162" s="196"/>
      <c r="G162" s="196"/>
      <c r="H162" s="196"/>
      <c r="I162" s="196"/>
      <c r="J162" s="78"/>
    </row>
    <row r="163" spans="1:10" ht="18" x14ac:dyDescent="0.25">
      <c r="C163" s="78"/>
    </row>
    <row r="165" spans="1:10" ht="18" x14ac:dyDescent="0.25">
      <c r="A165" s="78"/>
      <c r="B165" s="25"/>
      <c r="C165" s="5"/>
      <c r="D165" s="25"/>
      <c r="E165" s="5"/>
      <c r="G165" s="5"/>
      <c r="H165" s="5"/>
      <c r="I165" s="25"/>
      <c r="J165" s="5"/>
    </row>
    <row r="166" spans="1:10" x14ac:dyDescent="0.2">
      <c r="A166" s="79"/>
      <c r="B166" s="80"/>
      <c r="C166" s="79"/>
      <c r="D166" s="80"/>
      <c r="E166" s="79"/>
      <c r="G166" s="79"/>
      <c r="H166" s="79"/>
      <c r="I166" s="80"/>
      <c r="J166" s="79"/>
    </row>
    <row r="167" spans="1:10" ht="15.75" customHeight="1" x14ac:dyDescent="0.2">
      <c r="A167" s="13"/>
      <c r="B167" s="13"/>
      <c r="C167" s="13"/>
      <c r="D167" s="13"/>
      <c r="E167" s="13"/>
      <c r="G167" s="13"/>
      <c r="H167" s="13"/>
      <c r="I167" s="13"/>
      <c r="J167" s="13"/>
    </row>
    <row r="168" spans="1:10" ht="15.75" x14ac:dyDescent="0.25">
      <c r="A168" s="65"/>
      <c r="B168" s="80"/>
      <c r="C168" s="79"/>
      <c r="D168" s="80"/>
      <c r="E168" s="65"/>
      <c r="G168" s="79"/>
      <c r="H168" s="79"/>
      <c r="I168" s="80"/>
      <c r="J168" s="79"/>
    </row>
    <row r="169" spans="1:10" ht="15.75" customHeight="1" x14ac:dyDescent="0.2">
      <c r="A169" s="13"/>
      <c r="B169" s="13"/>
      <c r="C169" s="13"/>
      <c r="D169" s="13"/>
      <c r="E169" s="13"/>
      <c r="G169" s="13"/>
      <c r="H169" s="13"/>
      <c r="I169" s="13"/>
      <c r="J169" s="13"/>
    </row>
    <row r="170" spans="1:10" ht="15.75" x14ac:dyDescent="0.25">
      <c r="A170" s="5"/>
      <c r="B170" s="82"/>
      <c r="C170" s="81"/>
      <c r="D170" s="82"/>
      <c r="E170" s="5"/>
      <c r="G170" s="81"/>
      <c r="H170" s="81"/>
      <c r="I170" s="82"/>
      <c r="J170" s="81"/>
    </row>
    <row r="171" spans="1:10" ht="15.75" x14ac:dyDescent="0.25">
      <c r="A171" s="5"/>
      <c r="B171" s="25"/>
      <c r="C171" s="5"/>
      <c r="D171" s="25"/>
      <c r="E171" s="5"/>
      <c r="G171" s="5"/>
      <c r="H171" s="5"/>
      <c r="I171" s="25"/>
      <c r="J171" s="5"/>
    </row>
    <row r="172" spans="1:10" ht="15.75" x14ac:dyDescent="0.25">
      <c r="A172" s="5"/>
      <c r="B172" s="25"/>
      <c r="C172" s="5"/>
      <c r="D172" s="67"/>
      <c r="E172" s="5"/>
      <c r="G172" s="5"/>
      <c r="H172" s="5"/>
      <c r="I172" s="25"/>
      <c r="J172" s="5"/>
    </row>
    <row r="173" spans="1:10" ht="15.75" x14ac:dyDescent="0.25">
      <c r="A173" s="5"/>
      <c r="B173" s="25"/>
      <c r="C173" s="5"/>
      <c r="D173" s="67"/>
      <c r="E173" s="5"/>
      <c r="G173" s="5"/>
      <c r="H173" s="5"/>
      <c r="I173" s="25"/>
      <c r="J173" s="5"/>
    </row>
    <row r="174" spans="1:10" ht="15.75" x14ac:dyDescent="0.25">
      <c r="A174" s="5"/>
      <c r="B174" s="25"/>
      <c r="C174" s="5"/>
      <c r="D174" s="67"/>
      <c r="E174" s="5"/>
      <c r="G174" s="5"/>
      <c r="H174" s="5"/>
      <c r="I174" s="25"/>
      <c r="J174" s="5"/>
    </row>
    <row r="175" spans="1:10" ht="15.75" x14ac:dyDescent="0.25">
      <c r="A175" s="5"/>
      <c r="B175" s="25"/>
      <c r="C175" s="5"/>
      <c r="D175" s="25"/>
      <c r="E175" s="5"/>
      <c r="G175" s="5"/>
      <c r="H175" s="5"/>
      <c r="I175" s="25"/>
      <c r="J175" s="5"/>
    </row>
    <row r="176" spans="1:10" ht="15.75" x14ac:dyDescent="0.25">
      <c r="A176" s="5"/>
      <c r="B176" s="25"/>
      <c r="C176" s="5"/>
      <c r="D176" s="25"/>
      <c r="E176" s="5"/>
      <c r="G176" s="5"/>
      <c r="H176" s="5"/>
      <c r="I176" s="25"/>
      <c r="J176" s="5"/>
    </row>
    <row r="177" spans="1:10" ht="15.75" x14ac:dyDescent="0.25">
      <c r="A177" s="5"/>
      <c r="B177" s="25"/>
      <c r="C177" s="5"/>
      <c r="D177" s="25"/>
      <c r="E177" s="5"/>
      <c r="G177" s="5"/>
      <c r="H177" s="5"/>
      <c r="I177" s="25"/>
      <c r="J177" s="5"/>
    </row>
    <row r="178" spans="1:10" ht="15.75" x14ac:dyDescent="0.25">
      <c r="A178" s="5"/>
      <c r="B178" s="25"/>
      <c r="C178" s="5"/>
      <c r="D178" s="25"/>
      <c r="E178" s="5"/>
      <c r="G178" s="5"/>
      <c r="H178" s="5"/>
      <c r="I178" s="25"/>
      <c r="J178" s="5"/>
    </row>
    <row r="179" spans="1:10" ht="15.75" x14ac:dyDescent="0.25">
      <c r="A179" s="5"/>
      <c r="B179" s="25"/>
      <c r="C179" s="5"/>
      <c r="D179" s="25"/>
      <c r="E179" s="5"/>
      <c r="G179" s="5"/>
      <c r="H179" s="5"/>
      <c r="I179" s="25"/>
      <c r="J179" s="5"/>
    </row>
    <row r="180" spans="1:10" ht="15.75" x14ac:dyDescent="0.25">
      <c r="A180" s="5"/>
      <c r="B180" s="25"/>
      <c r="C180" s="5"/>
      <c r="D180" s="25"/>
      <c r="E180" s="5"/>
      <c r="G180" s="5"/>
      <c r="H180" s="5"/>
      <c r="I180" s="25"/>
      <c r="J180" s="5"/>
    </row>
    <row r="181" spans="1:10" ht="15.75" x14ac:dyDescent="0.25">
      <c r="A181" s="5"/>
      <c r="B181" s="25"/>
      <c r="C181" s="5"/>
      <c r="D181" s="25"/>
      <c r="E181" s="5"/>
      <c r="G181" s="5"/>
      <c r="H181" s="5"/>
      <c r="I181" s="25"/>
      <c r="J181" s="5"/>
    </row>
    <row r="182" spans="1:10" ht="15.75" x14ac:dyDescent="0.25">
      <c r="A182" s="5"/>
      <c r="B182" s="25"/>
      <c r="C182" s="5"/>
      <c r="D182" s="25"/>
      <c r="E182" s="5"/>
      <c r="G182" s="5"/>
      <c r="H182" s="5"/>
      <c r="I182" s="25"/>
      <c r="J182" s="5"/>
    </row>
    <row r="183" spans="1:10" ht="15.75" x14ac:dyDescent="0.25">
      <c r="A183" s="5"/>
      <c r="B183" s="25"/>
      <c r="C183" s="5"/>
      <c r="D183" s="25"/>
      <c r="E183" s="5"/>
      <c r="G183" s="5"/>
      <c r="H183" s="5"/>
      <c r="I183" s="25"/>
      <c r="J183" s="5"/>
    </row>
    <row r="184" spans="1:10" ht="15.75" x14ac:dyDescent="0.25">
      <c r="A184" s="5"/>
      <c r="B184" s="25"/>
      <c r="C184" s="5"/>
      <c r="D184" s="25"/>
      <c r="E184" s="5"/>
      <c r="G184" s="5"/>
      <c r="H184" s="5"/>
      <c r="I184" s="25"/>
      <c r="J184" s="5"/>
    </row>
    <row r="185" spans="1:10" ht="15.75" x14ac:dyDescent="0.25">
      <c r="A185" s="5"/>
      <c r="B185" s="25"/>
      <c r="C185" s="5"/>
      <c r="D185" s="25"/>
      <c r="E185" s="5"/>
      <c r="G185" s="5"/>
      <c r="H185" s="5"/>
      <c r="I185" s="25"/>
      <c r="J185" s="5"/>
    </row>
    <row r="186" spans="1:10" ht="15.75" x14ac:dyDescent="0.25">
      <c r="A186" s="5"/>
      <c r="B186" s="25"/>
      <c r="C186" s="5"/>
      <c r="D186" s="25"/>
      <c r="E186" s="5"/>
      <c r="G186" s="5"/>
      <c r="H186" s="5"/>
      <c r="I186" s="25"/>
      <c r="J186" s="5"/>
    </row>
    <row r="187" spans="1:10" s="76" customFormat="1" ht="15.75" x14ac:dyDescent="0.25">
      <c r="A187" s="5"/>
      <c r="C187" s="9"/>
      <c r="E187" s="15"/>
      <c r="G187" s="9"/>
      <c r="H187" s="9"/>
      <c r="J187" s="9"/>
    </row>
  </sheetData>
  <mergeCells count="4">
    <mergeCell ref="A2:I2"/>
    <mergeCell ref="A4:I4"/>
    <mergeCell ref="A5:I5"/>
    <mergeCell ref="A162:I162"/>
  </mergeCells>
  <pageMargins left="0.70866141732283472" right="0.70866141732283472" top="0.35433070866141736" bottom="0.74803149606299213" header="0.31496062992125984" footer="0.31496062992125984"/>
  <pageSetup scale="54" fitToHeight="2" orientation="portrait" r:id="rId1"/>
  <rowBreaks count="1" manualBreakCount="1">
    <brk id="160"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J4"/>
  <sheetViews>
    <sheetView workbookViewId="0">
      <selection activeCell="E16" sqref="E16"/>
    </sheetView>
  </sheetViews>
  <sheetFormatPr baseColWidth="10" defaultRowHeight="12.75" x14ac:dyDescent="0.2"/>
  <sheetData>
    <row r="3" spans="1:10" s="106" customFormat="1" ht="46.5" customHeight="1" x14ac:dyDescent="0.2">
      <c r="A3" s="140" t="s">
        <v>1959</v>
      </c>
      <c r="B3" s="129" t="s">
        <v>103</v>
      </c>
      <c r="C3" s="141" t="s">
        <v>37</v>
      </c>
      <c r="D3" s="129" t="s">
        <v>21</v>
      </c>
      <c r="E3" s="141" t="s">
        <v>346</v>
      </c>
      <c r="F3" s="129" t="s">
        <v>1723</v>
      </c>
      <c r="G3" s="140"/>
      <c r="H3" s="142">
        <v>8352</v>
      </c>
      <c r="I3" s="129"/>
      <c r="J3" s="106" t="s">
        <v>1958</v>
      </c>
    </row>
    <row r="4" spans="1:10" s="106" customFormat="1" ht="46.5" customHeight="1" x14ac:dyDescent="0.2">
      <c r="A4" s="140" t="s">
        <v>1956</v>
      </c>
      <c r="B4" s="129" t="s">
        <v>89</v>
      </c>
      <c r="C4" s="141" t="s">
        <v>37</v>
      </c>
      <c r="D4" s="129" t="s">
        <v>21</v>
      </c>
      <c r="E4" s="141" t="s">
        <v>346</v>
      </c>
      <c r="F4" s="129" t="s">
        <v>1722</v>
      </c>
      <c r="G4" s="140"/>
      <c r="H4" s="142">
        <v>2760</v>
      </c>
      <c r="I4" s="129"/>
      <c r="J4" s="106" t="s">
        <v>1957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443C2-137A-4583-A4EB-5AFCBAD98F57}">
  <sheetPr>
    <pageSetUpPr fitToPage="1"/>
  </sheetPr>
  <dimension ref="A1:H650"/>
  <sheetViews>
    <sheetView tabSelected="1" view="pageBreakPreview" topLeftCell="A7" zoomScale="120" zoomScaleNormal="100" zoomScaleSheetLayoutView="120" workbookViewId="0">
      <selection activeCell="D11" sqref="D11"/>
    </sheetView>
  </sheetViews>
  <sheetFormatPr baseColWidth="10" defaultRowHeight="9" x14ac:dyDescent="0.15"/>
  <cols>
    <col min="1" max="1" width="16.5703125" style="167" customWidth="1"/>
    <col min="2" max="2" width="7.140625" style="167" bestFit="1" customWidth="1"/>
    <col min="3" max="3" width="8.5703125" style="167" bestFit="1" customWidth="1"/>
    <col min="4" max="4" width="15.7109375" style="167" customWidth="1"/>
    <col min="5" max="5" width="20.28515625" style="168" customWidth="1"/>
    <col min="6" max="6" width="18.85546875" style="181" customWidth="1"/>
    <col min="7" max="7" width="12" style="167" customWidth="1"/>
    <col min="8" max="8" width="10.140625" style="167" customWidth="1"/>
    <col min="9" max="9" width="12.85546875" style="167" customWidth="1"/>
    <col min="10" max="256" width="11.42578125" style="167"/>
    <col min="257" max="257" width="16.5703125" style="167" customWidth="1"/>
    <col min="258" max="258" width="7.140625" style="167" bestFit="1" customWidth="1"/>
    <col min="259" max="259" width="8.5703125" style="167" bestFit="1" customWidth="1"/>
    <col min="260" max="260" width="15.7109375" style="167" customWidth="1"/>
    <col min="261" max="261" width="20.28515625" style="167" customWidth="1"/>
    <col min="262" max="262" width="18.85546875" style="167" customWidth="1"/>
    <col min="263" max="263" width="12" style="167" customWidth="1"/>
    <col min="264" max="264" width="10.140625" style="167" customWidth="1"/>
    <col min="265" max="265" width="12.85546875" style="167" customWidth="1"/>
    <col min="266" max="512" width="11.42578125" style="167"/>
    <col min="513" max="513" width="16.5703125" style="167" customWidth="1"/>
    <col min="514" max="514" width="7.140625" style="167" bestFit="1" customWidth="1"/>
    <col min="515" max="515" width="8.5703125" style="167" bestFit="1" customWidth="1"/>
    <col min="516" max="516" width="15.7109375" style="167" customWidth="1"/>
    <col min="517" max="517" width="20.28515625" style="167" customWidth="1"/>
    <col min="518" max="518" width="18.85546875" style="167" customWidth="1"/>
    <col min="519" max="519" width="12" style="167" customWidth="1"/>
    <col min="520" max="520" width="10.140625" style="167" customWidth="1"/>
    <col min="521" max="521" width="12.85546875" style="167" customWidth="1"/>
    <col min="522" max="768" width="11.42578125" style="167"/>
    <col min="769" max="769" width="16.5703125" style="167" customWidth="1"/>
    <col min="770" max="770" width="7.140625" style="167" bestFit="1" customWidth="1"/>
    <col min="771" max="771" width="8.5703125" style="167" bestFit="1" customWidth="1"/>
    <col min="772" max="772" width="15.7109375" style="167" customWidth="1"/>
    <col min="773" max="773" width="20.28515625" style="167" customWidth="1"/>
    <col min="774" max="774" width="18.85546875" style="167" customWidth="1"/>
    <col min="775" max="775" width="12" style="167" customWidth="1"/>
    <col min="776" max="776" width="10.140625" style="167" customWidth="1"/>
    <col min="777" max="777" width="12.85546875" style="167" customWidth="1"/>
    <col min="778" max="1024" width="11.42578125" style="167"/>
    <col min="1025" max="1025" width="16.5703125" style="167" customWidth="1"/>
    <col min="1026" max="1026" width="7.140625" style="167" bestFit="1" customWidth="1"/>
    <col min="1027" max="1027" width="8.5703125" style="167" bestFit="1" customWidth="1"/>
    <col min="1028" max="1028" width="15.7109375" style="167" customWidth="1"/>
    <col min="1029" max="1029" width="20.28515625" style="167" customWidth="1"/>
    <col min="1030" max="1030" width="18.85546875" style="167" customWidth="1"/>
    <col min="1031" max="1031" width="12" style="167" customWidth="1"/>
    <col min="1032" max="1032" width="10.140625" style="167" customWidth="1"/>
    <col min="1033" max="1033" width="12.85546875" style="167" customWidth="1"/>
    <col min="1034" max="1280" width="11.42578125" style="167"/>
    <col min="1281" max="1281" width="16.5703125" style="167" customWidth="1"/>
    <col min="1282" max="1282" width="7.140625" style="167" bestFit="1" customWidth="1"/>
    <col min="1283" max="1283" width="8.5703125" style="167" bestFit="1" customWidth="1"/>
    <col min="1284" max="1284" width="15.7109375" style="167" customWidth="1"/>
    <col min="1285" max="1285" width="20.28515625" style="167" customWidth="1"/>
    <col min="1286" max="1286" width="18.85546875" style="167" customWidth="1"/>
    <col min="1287" max="1287" width="12" style="167" customWidth="1"/>
    <col min="1288" max="1288" width="10.140625" style="167" customWidth="1"/>
    <col min="1289" max="1289" width="12.85546875" style="167" customWidth="1"/>
    <col min="1290" max="1536" width="11.42578125" style="167"/>
    <col min="1537" max="1537" width="16.5703125" style="167" customWidth="1"/>
    <col min="1538" max="1538" width="7.140625" style="167" bestFit="1" customWidth="1"/>
    <col min="1539" max="1539" width="8.5703125" style="167" bestFit="1" customWidth="1"/>
    <col min="1540" max="1540" width="15.7109375" style="167" customWidth="1"/>
    <col min="1541" max="1541" width="20.28515625" style="167" customWidth="1"/>
    <col min="1542" max="1542" width="18.85546875" style="167" customWidth="1"/>
    <col min="1543" max="1543" width="12" style="167" customWidth="1"/>
    <col min="1544" max="1544" width="10.140625" style="167" customWidth="1"/>
    <col min="1545" max="1545" width="12.85546875" style="167" customWidth="1"/>
    <col min="1546" max="1792" width="11.42578125" style="167"/>
    <col min="1793" max="1793" width="16.5703125" style="167" customWidth="1"/>
    <col min="1794" max="1794" width="7.140625" style="167" bestFit="1" customWidth="1"/>
    <col min="1795" max="1795" width="8.5703125" style="167" bestFit="1" customWidth="1"/>
    <col min="1796" max="1796" width="15.7109375" style="167" customWidth="1"/>
    <col min="1797" max="1797" width="20.28515625" style="167" customWidth="1"/>
    <col min="1798" max="1798" width="18.85546875" style="167" customWidth="1"/>
    <col min="1799" max="1799" width="12" style="167" customWidth="1"/>
    <col min="1800" max="1800" width="10.140625" style="167" customWidth="1"/>
    <col min="1801" max="1801" width="12.85546875" style="167" customWidth="1"/>
    <col min="1802" max="2048" width="11.42578125" style="167"/>
    <col min="2049" max="2049" width="16.5703125" style="167" customWidth="1"/>
    <col min="2050" max="2050" width="7.140625" style="167" bestFit="1" customWidth="1"/>
    <col min="2051" max="2051" width="8.5703125" style="167" bestFit="1" customWidth="1"/>
    <col min="2052" max="2052" width="15.7109375" style="167" customWidth="1"/>
    <col min="2053" max="2053" width="20.28515625" style="167" customWidth="1"/>
    <col min="2054" max="2054" width="18.85546875" style="167" customWidth="1"/>
    <col min="2055" max="2055" width="12" style="167" customWidth="1"/>
    <col min="2056" max="2056" width="10.140625" style="167" customWidth="1"/>
    <col min="2057" max="2057" width="12.85546875" style="167" customWidth="1"/>
    <col min="2058" max="2304" width="11.42578125" style="167"/>
    <col min="2305" max="2305" width="16.5703125" style="167" customWidth="1"/>
    <col min="2306" max="2306" width="7.140625" style="167" bestFit="1" customWidth="1"/>
    <col min="2307" max="2307" width="8.5703125" style="167" bestFit="1" customWidth="1"/>
    <col min="2308" max="2308" width="15.7109375" style="167" customWidth="1"/>
    <col min="2309" max="2309" width="20.28515625" style="167" customWidth="1"/>
    <col min="2310" max="2310" width="18.85546875" style="167" customWidth="1"/>
    <col min="2311" max="2311" width="12" style="167" customWidth="1"/>
    <col min="2312" max="2312" width="10.140625" style="167" customWidth="1"/>
    <col min="2313" max="2313" width="12.85546875" style="167" customWidth="1"/>
    <col min="2314" max="2560" width="11.42578125" style="167"/>
    <col min="2561" max="2561" width="16.5703125" style="167" customWidth="1"/>
    <col min="2562" max="2562" width="7.140625" style="167" bestFit="1" customWidth="1"/>
    <col min="2563" max="2563" width="8.5703125" style="167" bestFit="1" customWidth="1"/>
    <col min="2564" max="2564" width="15.7109375" style="167" customWidth="1"/>
    <col min="2565" max="2565" width="20.28515625" style="167" customWidth="1"/>
    <col min="2566" max="2566" width="18.85546875" style="167" customWidth="1"/>
    <col min="2567" max="2567" width="12" style="167" customWidth="1"/>
    <col min="2568" max="2568" width="10.140625" style="167" customWidth="1"/>
    <col min="2569" max="2569" width="12.85546875" style="167" customWidth="1"/>
    <col min="2570" max="2816" width="11.42578125" style="167"/>
    <col min="2817" max="2817" width="16.5703125" style="167" customWidth="1"/>
    <col min="2818" max="2818" width="7.140625" style="167" bestFit="1" customWidth="1"/>
    <col min="2819" max="2819" width="8.5703125" style="167" bestFit="1" customWidth="1"/>
    <col min="2820" max="2820" width="15.7109375" style="167" customWidth="1"/>
    <col min="2821" max="2821" width="20.28515625" style="167" customWidth="1"/>
    <col min="2822" max="2822" width="18.85546875" style="167" customWidth="1"/>
    <col min="2823" max="2823" width="12" style="167" customWidth="1"/>
    <col min="2824" max="2824" width="10.140625" style="167" customWidth="1"/>
    <col min="2825" max="2825" width="12.85546875" style="167" customWidth="1"/>
    <col min="2826" max="3072" width="11.42578125" style="167"/>
    <col min="3073" max="3073" width="16.5703125" style="167" customWidth="1"/>
    <col min="3074" max="3074" width="7.140625" style="167" bestFit="1" customWidth="1"/>
    <col min="3075" max="3075" width="8.5703125" style="167" bestFit="1" customWidth="1"/>
    <col min="3076" max="3076" width="15.7109375" style="167" customWidth="1"/>
    <col min="3077" max="3077" width="20.28515625" style="167" customWidth="1"/>
    <col min="3078" max="3078" width="18.85546875" style="167" customWidth="1"/>
    <col min="3079" max="3079" width="12" style="167" customWidth="1"/>
    <col min="3080" max="3080" width="10.140625" style="167" customWidth="1"/>
    <col min="3081" max="3081" width="12.85546875" style="167" customWidth="1"/>
    <col min="3082" max="3328" width="11.42578125" style="167"/>
    <col min="3329" max="3329" width="16.5703125" style="167" customWidth="1"/>
    <col min="3330" max="3330" width="7.140625" style="167" bestFit="1" customWidth="1"/>
    <col min="3331" max="3331" width="8.5703125" style="167" bestFit="1" customWidth="1"/>
    <col min="3332" max="3332" width="15.7109375" style="167" customWidth="1"/>
    <col min="3333" max="3333" width="20.28515625" style="167" customWidth="1"/>
    <col min="3334" max="3334" width="18.85546875" style="167" customWidth="1"/>
    <col min="3335" max="3335" width="12" style="167" customWidth="1"/>
    <col min="3336" max="3336" width="10.140625" style="167" customWidth="1"/>
    <col min="3337" max="3337" width="12.85546875" style="167" customWidth="1"/>
    <col min="3338" max="3584" width="11.42578125" style="167"/>
    <col min="3585" max="3585" width="16.5703125" style="167" customWidth="1"/>
    <col min="3586" max="3586" width="7.140625" style="167" bestFit="1" customWidth="1"/>
    <col min="3587" max="3587" width="8.5703125" style="167" bestFit="1" customWidth="1"/>
    <col min="3588" max="3588" width="15.7109375" style="167" customWidth="1"/>
    <col min="3589" max="3589" width="20.28515625" style="167" customWidth="1"/>
    <col min="3590" max="3590" width="18.85546875" style="167" customWidth="1"/>
    <col min="3591" max="3591" width="12" style="167" customWidth="1"/>
    <col min="3592" max="3592" width="10.140625" style="167" customWidth="1"/>
    <col min="3593" max="3593" width="12.85546875" style="167" customWidth="1"/>
    <col min="3594" max="3840" width="11.42578125" style="167"/>
    <col min="3841" max="3841" width="16.5703125" style="167" customWidth="1"/>
    <col min="3842" max="3842" width="7.140625" style="167" bestFit="1" customWidth="1"/>
    <col min="3843" max="3843" width="8.5703125" style="167" bestFit="1" customWidth="1"/>
    <col min="3844" max="3844" width="15.7109375" style="167" customWidth="1"/>
    <col min="3845" max="3845" width="20.28515625" style="167" customWidth="1"/>
    <col min="3846" max="3846" width="18.85546875" style="167" customWidth="1"/>
    <col min="3847" max="3847" width="12" style="167" customWidth="1"/>
    <col min="3848" max="3848" width="10.140625" style="167" customWidth="1"/>
    <col min="3849" max="3849" width="12.85546875" style="167" customWidth="1"/>
    <col min="3850" max="4096" width="11.42578125" style="167"/>
    <col min="4097" max="4097" width="16.5703125" style="167" customWidth="1"/>
    <col min="4098" max="4098" width="7.140625" style="167" bestFit="1" customWidth="1"/>
    <col min="4099" max="4099" width="8.5703125" style="167" bestFit="1" customWidth="1"/>
    <col min="4100" max="4100" width="15.7109375" style="167" customWidth="1"/>
    <col min="4101" max="4101" width="20.28515625" style="167" customWidth="1"/>
    <col min="4102" max="4102" width="18.85546875" style="167" customWidth="1"/>
    <col min="4103" max="4103" width="12" style="167" customWidth="1"/>
    <col min="4104" max="4104" width="10.140625" style="167" customWidth="1"/>
    <col min="4105" max="4105" width="12.85546875" style="167" customWidth="1"/>
    <col min="4106" max="4352" width="11.42578125" style="167"/>
    <col min="4353" max="4353" width="16.5703125" style="167" customWidth="1"/>
    <col min="4354" max="4354" width="7.140625" style="167" bestFit="1" customWidth="1"/>
    <col min="4355" max="4355" width="8.5703125" style="167" bestFit="1" customWidth="1"/>
    <col min="4356" max="4356" width="15.7109375" style="167" customWidth="1"/>
    <col min="4357" max="4357" width="20.28515625" style="167" customWidth="1"/>
    <col min="4358" max="4358" width="18.85546875" style="167" customWidth="1"/>
    <col min="4359" max="4359" width="12" style="167" customWidth="1"/>
    <col min="4360" max="4360" width="10.140625" style="167" customWidth="1"/>
    <col min="4361" max="4361" width="12.85546875" style="167" customWidth="1"/>
    <col min="4362" max="4608" width="11.42578125" style="167"/>
    <col min="4609" max="4609" width="16.5703125" style="167" customWidth="1"/>
    <col min="4610" max="4610" width="7.140625" style="167" bestFit="1" customWidth="1"/>
    <col min="4611" max="4611" width="8.5703125" style="167" bestFit="1" customWidth="1"/>
    <col min="4612" max="4612" width="15.7109375" style="167" customWidth="1"/>
    <col min="4613" max="4613" width="20.28515625" style="167" customWidth="1"/>
    <col min="4614" max="4614" width="18.85546875" style="167" customWidth="1"/>
    <col min="4615" max="4615" width="12" style="167" customWidth="1"/>
    <col min="4616" max="4616" width="10.140625" style="167" customWidth="1"/>
    <col min="4617" max="4617" width="12.85546875" style="167" customWidth="1"/>
    <col min="4618" max="4864" width="11.42578125" style="167"/>
    <col min="4865" max="4865" width="16.5703125" style="167" customWidth="1"/>
    <col min="4866" max="4866" width="7.140625" style="167" bestFit="1" customWidth="1"/>
    <col min="4867" max="4867" width="8.5703125" style="167" bestFit="1" customWidth="1"/>
    <col min="4868" max="4868" width="15.7109375" style="167" customWidth="1"/>
    <col min="4869" max="4869" width="20.28515625" style="167" customWidth="1"/>
    <col min="4870" max="4870" width="18.85546875" style="167" customWidth="1"/>
    <col min="4871" max="4871" width="12" style="167" customWidth="1"/>
    <col min="4872" max="4872" width="10.140625" style="167" customWidth="1"/>
    <col min="4873" max="4873" width="12.85546875" style="167" customWidth="1"/>
    <col min="4874" max="5120" width="11.42578125" style="167"/>
    <col min="5121" max="5121" width="16.5703125" style="167" customWidth="1"/>
    <col min="5122" max="5122" width="7.140625" style="167" bestFit="1" customWidth="1"/>
    <col min="5123" max="5123" width="8.5703125" style="167" bestFit="1" customWidth="1"/>
    <col min="5124" max="5124" width="15.7109375" style="167" customWidth="1"/>
    <col min="5125" max="5125" width="20.28515625" style="167" customWidth="1"/>
    <col min="5126" max="5126" width="18.85546875" style="167" customWidth="1"/>
    <col min="5127" max="5127" width="12" style="167" customWidth="1"/>
    <col min="5128" max="5128" width="10.140625" style="167" customWidth="1"/>
    <col min="5129" max="5129" width="12.85546875" style="167" customWidth="1"/>
    <col min="5130" max="5376" width="11.42578125" style="167"/>
    <col min="5377" max="5377" width="16.5703125" style="167" customWidth="1"/>
    <col min="5378" max="5378" width="7.140625" style="167" bestFit="1" customWidth="1"/>
    <col min="5379" max="5379" width="8.5703125" style="167" bestFit="1" customWidth="1"/>
    <col min="5380" max="5380" width="15.7109375" style="167" customWidth="1"/>
    <col min="5381" max="5381" width="20.28515625" style="167" customWidth="1"/>
    <col min="5382" max="5382" width="18.85546875" style="167" customWidth="1"/>
    <col min="5383" max="5383" width="12" style="167" customWidth="1"/>
    <col min="5384" max="5384" width="10.140625" style="167" customWidth="1"/>
    <col min="5385" max="5385" width="12.85546875" style="167" customWidth="1"/>
    <col min="5386" max="5632" width="11.42578125" style="167"/>
    <col min="5633" max="5633" width="16.5703125" style="167" customWidth="1"/>
    <col min="5634" max="5634" width="7.140625" style="167" bestFit="1" customWidth="1"/>
    <col min="5635" max="5635" width="8.5703125" style="167" bestFit="1" customWidth="1"/>
    <col min="5636" max="5636" width="15.7109375" style="167" customWidth="1"/>
    <col min="5637" max="5637" width="20.28515625" style="167" customWidth="1"/>
    <col min="5638" max="5638" width="18.85546875" style="167" customWidth="1"/>
    <col min="5639" max="5639" width="12" style="167" customWidth="1"/>
    <col min="5640" max="5640" width="10.140625" style="167" customWidth="1"/>
    <col min="5641" max="5641" width="12.85546875" style="167" customWidth="1"/>
    <col min="5642" max="5888" width="11.42578125" style="167"/>
    <col min="5889" max="5889" width="16.5703125" style="167" customWidth="1"/>
    <col min="5890" max="5890" width="7.140625" style="167" bestFit="1" customWidth="1"/>
    <col min="5891" max="5891" width="8.5703125" style="167" bestFit="1" customWidth="1"/>
    <col min="5892" max="5892" width="15.7109375" style="167" customWidth="1"/>
    <col min="5893" max="5893" width="20.28515625" style="167" customWidth="1"/>
    <col min="5894" max="5894" width="18.85546875" style="167" customWidth="1"/>
    <col min="5895" max="5895" width="12" style="167" customWidth="1"/>
    <col min="5896" max="5896" width="10.140625" style="167" customWidth="1"/>
    <col min="5897" max="5897" width="12.85546875" style="167" customWidth="1"/>
    <col min="5898" max="6144" width="11.42578125" style="167"/>
    <col min="6145" max="6145" width="16.5703125" style="167" customWidth="1"/>
    <col min="6146" max="6146" width="7.140625" style="167" bestFit="1" customWidth="1"/>
    <col min="6147" max="6147" width="8.5703125" style="167" bestFit="1" customWidth="1"/>
    <col min="6148" max="6148" width="15.7109375" style="167" customWidth="1"/>
    <col min="6149" max="6149" width="20.28515625" style="167" customWidth="1"/>
    <col min="6150" max="6150" width="18.85546875" style="167" customWidth="1"/>
    <col min="6151" max="6151" width="12" style="167" customWidth="1"/>
    <col min="6152" max="6152" width="10.140625" style="167" customWidth="1"/>
    <col min="6153" max="6153" width="12.85546875" style="167" customWidth="1"/>
    <col min="6154" max="6400" width="11.42578125" style="167"/>
    <col min="6401" max="6401" width="16.5703125" style="167" customWidth="1"/>
    <col min="6402" max="6402" width="7.140625" style="167" bestFit="1" customWidth="1"/>
    <col min="6403" max="6403" width="8.5703125" style="167" bestFit="1" customWidth="1"/>
    <col min="6404" max="6404" width="15.7109375" style="167" customWidth="1"/>
    <col min="6405" max="6405" width="20.28515625" style="167" customWidth="1"/>
    <col min="6406" max="6406" width="18.85546875" style="167" customWidth="1"/>
    <col min="6407" max="6407" width="12" style="167" customWidth="1"/>
    <col min="6408" max="6408" width="10.140625" style="167" customWidth="1"/>
    <col min="6409" max="6409" width="12.85546875" style="167" customWidth="1"/>
    <col min="6410" max="6656" width="11.42578125" style="167"/>
    <col min="6657" max="6657" width="16.5703125" style="167" customWidth="1"/>
    <col min="6658" max="6658" width="7.140625" style="167" bestFit="1" customWidth="1"/>
    <col min="6659" max="6659" width="8.5703125" style="167" bestFit="1" customWidth="1"/>
    <col min="6660" max="6660" width="15.7109375" style="167" customWidth="1"/>
    <col min="6661" max="6661" width="20.28515625" style="167" customWidth="1"/>
    <col min="6662" max="6662" width="18.85546875" style="167" customWidth="1"/>
    <col min="6663" max="6663" width="12" style="167" customWidth="1"/>
    <col min="6664" max="6664" width="10.140625" style="167" customWidth="1"/>
    <col min="6665" max="6665" width="12.85546875" style="167" customWidth="1"/>
    <col min="6666" max="6912" width="11.42578125" style="167"/>
    <col min="6913" max="6913" width="16.5703125" style="167" customWidth="1"/>
    <col min="6914" max="6914" width="7.140625" style="167" bestFit="1" customWidth="1"/>
    <col min="6915" max="6915" width="8.5703125" style="167" bestFit="1" customWidth="1"/>
    <col min="6916" max="6916" width="15.7109375" style="167" customWidth="1"/>
    <col min="6917" max="6917" width="20.28515625" style="167" customWidth="1"/>
    <col min="6918" max="6918" width="18.85546875" style="167" customWidth="1"/>
    <col min="6919" max="6919" width="12" style="167" customWidth="1"/>
    <col min="6920" max="6920" width="10.140625" style="167" customWidth="1"/>
    <col min="6921" max="6921" width="12.85546875" style="167" customWidth="1"/>
    <col min="6922" max="7168" width="11.42578125" style="167"/>
    <col min="7169" max="7169" width="16.5703125" style="167" customWidth="1"/>
    <col min="7170" max="7170" width="7.140625" style="167" bestFit="1" customWidth="1"/>
    <col min="7171" max="7171" width="8.5703125" style="167" bestFit="1" customWidth="1"/>
    <col min="7172" max="7172" width="15.7109375" style="167" customWidth="1"/>
    <col min="7173" max="7173" width="20.28515625" style="167" customWidth="1"/>
    <col min="7174" max="7174" width="18.85546875" style="167" customWidth="1"/>
    <col min="7175" max="7175" width="12" style="167" customWidth="1"/>
    <col min="7176" max="7176" width="10.140625" style="167" customWidth="1"/>
    <col min="7177" max="7177" width="12.85546875" style="167" customWidth="1"/>
    <col min="7178" max="7424" width="11.42578125" style="167"/>
    <col min="7425" max="7425" width="16.5703125" style="167" customWidth="1"/>
    <col min="7426" max="7426" width="7.140625" style="167" bestFit="1" customWidth="1"/>
    <col min="7427" max="7427" width="8.5703125" style="167" bestFit="1" customWidth="1"/>
    <col min="7428" max="7428" width="15.7109375" style="167" customWidth="1"/>
    <col min="7429" max="7429" width="20.28515625" style="167" customWidth="1"/>
    <col min="7430" max="7430" width="18.85546875" style="167" customWidth="1"/>
    <col min="7431" max="7431" width="12" style="167" customWidth="1"/>
    <col min="7432" max="7432" width="10.140625" style="167" customWidth="1"/>
    <col min="7433" max="7433" width="12.85546875" style="167" customWidth="1"/>
    <col min="7434" max="7680" width="11.42578125" style="167"/>
    <col min="7681" max="7681" width="16.5703125" style="167" customWidth="1"/>
    <col min="7682" max="7682" width="7.140625" style="167" bestFit="1" customWidth="1"/>
    <col min="7683" max="7683" width="8.5703125" style="167" bestFit="1" customWidth="1"/>
    <col min="7684" max="7684" width="15.7109375" style="167" customWidth="1"/>
    <col min="7685" max="7685" width="20.28515625" style="167" customWidth="1"/>
    <col min="7686" max="7686" width="18.85546875" style="167" customWidth="1"/>
    <col min="7687" max="7687" width="12" style="167" customWidth="1"/>
    <col min="7688" max="7688" width="10.140625" style="167" customWidth="1"/>
    <col min="7689" max="7689" width="12.85546875" style="167" customWidth="1"/>
    <col min="7690" max="7936" width="11.42578125" style="167"/>
    <col min="7937" max="7937" width="16.5703125" style="167" customWidth="1"/>
    <col min="7938" max="7938" width="7.140625" style="167" bestFit="1" customWidth="1"/>
    <col min="7939" max="7939" width="8.5703125" style="167" bestFit="1" customWidth="1"/>
    <col min="7940" max="7940" width="15.7109375" style="167" customWidth="1"/>
    <col min="7941" max="7941" width="20.28515625" style="167" customWidth="1"/>
    <col min="7942" max="7942" width="18.85546875" style="167" customWidth="1"/>
    <col min="7943" max="7943" width="12" style="167" customWidth="1"/>
    <col min="7944" max="7944" width="10.140625" style="167" customWidth="1"/>
    <col min="7945" max="7945" width="12.85546875" style="167" customWidth="1"/>
    <col min="7946" max="8192" width="11.42578125" style="167"/>
    <col min="8193" max="8193" width="16.5703125" style="167" customWidth="1"/>
    <col min="8194" max="8194" width="7.140625" style="167" bestFit="1" customWidth="1"/>
    <col min="8195" max="8195" width="8.5703125" style="167" bestFit="1" customWidth="1"/>
    <col min="8196" max="8196" width="15.7109375" style="167" customWidth="1"/>
    <col min="8197" max="8197" width="20.28515625" style="167" customWidth="1"/>
    <col min="8198" max="8198" width="18.85546875" style="167" customWidth="1"/>
    <col min="8199" max="8199" width="12" style="167" customWidth="1"/>
    <col min="8200" max="8200" width="10.140625" style="167" customWidth="1"/>
    <col min="8201" max="8201" width="12.85546875" style="167" customWidth="1"/>
    <col min="8202" max="8448" width="11.42578125" style="167"/>
    <col min="8449" max="8449" width="16.5703125" style="167" customWidth="1"/>
    <col min="8450" max="8450" width="7.140625" style="167" bestFit="1" customWidth="1"/>
    <col min="8451" max="8451" width="8.5703125" style="167" bestFit="1" customWidth="1"/>
    <col min="8452" max="8452" width="15.7109375" style="167" customWidth="1"/>
    <col min="8453" max="8453" width="20.28515625" style="167" customWidth="1"/>
    <col min="8454" max="8454" width="18.85546875" style="167" customWidth="1"/>
    <col min="8455" max="8455" width="12" style="167" customWidth="1"/>
    <col min="8456" max="8456" width="10.140625" style="167" customWidth="1"/>
    <col min="8457" max="8457" width="12.85546875" style="167" customWidth="1"/>
    <col min="8458" max="8704" width="11.42578125" style="167"/>
    <col min="8705" max="8705" width="16.5703125" style="167" customWidth="1"/>
    <col min="8706" max="8706" width="7.140625" style="167" bestFit="1" customWidth="1"/>
    <col min="8707" max="8707" width="8.5703125" style="167" bestFit="1" customWidth="1"/>
    <col min="8708" max="8708" width="15.7109375" style="167" customWidth="1"/>
    <col min="8709" max="8709" width="20.28515625" style="167" customWidth="1"/>
    <col min="8710" max="8710" width="18.85546875" style="167" customWidth="1"/>
    <col min="8711" max="8711" width="12" style="167" customWidth="1"/>
    <col min="8712" max="8712" width="10.140625" style="167" customWidth="1"/>
    <col min="8713" max="8713" width="12.85546875" style="167" customWidth="1"/>
    <col min="8714" max="8960" width="11.42578125" style="167"/>
    <col min="8961" max="8961" width="16.5703125" style="167" customWidth="1"/>
    <col min="8962" max="8962" width="7.140625" style="167" bestFit="1" customWidth="1"/>
    <col min="8963" max="8963" width="8.5703125" style="167" bestFit="1" customWidth="1"/>
    <col min="8964" max="8964" width="15.7109375" style="167" customWidth="1"/>
    <col min="8965" max="8965" width="20.28515625" style="167" customWidth="1"/>
    <col min="8966" max="8966" width="18.85546875" style="167" customWidth="1"/>
    <col min="8967" max="8967" width="12" style="167" customWidth="1"/>
    <col min="8968" max="8968" width="10.140625" style="167" customWidth="1"/>
    <col min="8969" max="8969" width="12.85546875" style="167" customWidth="1"/>
    <col min="8970" max="9216" width="11.42578125" style="167"/>
    <col min="9217" max="9217" width="16.5703125" style="167" customWidth="1"/>
    <col min="9218" max="9218" width="7.140625" style="167" bestFit="1" customWidth="1"/>
    <col min="9219" max="9219" width="8.5703125" style="167" bestFit="1" customWidth="1"/>
    <col min="9220" max="9220" width="15.7109375" style="167" customWidth="1"/>
    <col min="9221" max="9221" width="20.28515625" style="167" customWidth="1"/>
    <col min="9222" max="9222" width="18.85546875" style="167" customWidth="1"/>
    <col min="9223" max="9223" width="12" style="167" customWidth="1"/>
    <col min="9224" max="9224" width="10.140625" style="167" customWidth="1"/>
    <col min="9225" max="9225" width="12.85546875" style="167" customWidth="1"/>
    <col min="9226" max="9472" width="11.42578125" style="167"/>
    <col min="9473" max="9473" width="16.5703125" style="167" customWidth="1"/>
    <col min="9474" max="9474" width="7.140625" style="167" bestFit="1" customWidth="1"/>
    <col min="9475" max="9475" width="8.5703125" style="167" bestFit="1" customWidth="1"/>
    <col min="9476" max="9476" width="15.7109375" style="167" customWidth="1"/>
    <col min="9477" max="9477" width="20.28515625" style="167" customWidth="1"/>
    <col min="9478" max="9478" width="18.85546875" style="167" customWidth="1"/>
    <col min="9479" max="9479" width="12" style="167" customWidth="1"/>
    <col min="9480" max="9480" width="10.140625" style="167" customWidth="1"/>
    <col min="9481" max="9481" width="12.85546875" style="167" customWidth="1"/>
    <col min="9482" max="9728" width="11.42578125" style="167"/>
    <col min="9729" max="9729" width="16.5703125" style="167" customWidth="1"/>
    <col min="9730" max="9730" width="7.140625" style="167" bestFit="1" customWidth="1"/>
    <col min="9731" max="9731" width="8.5703125" style="167" bestFit="1" customWidth="1"/>
    <col min="9732" max="9732" width="15.7109375" style="167" customWidth="1"/>
    <col min="9733" max="9733" width="20.28515625" style="167" customWidth="1"/>
    <col min="9734" max="9734" width="18.85546875" style="167" customWidth="1"/>
    <col min="9735" max="9735" width="12" style="167" customWidth="1"/>
    <col min="9736" max="9736" width="10.140625" style="167" customWidth="1"/>
    <col min="9737" max="9737" width="12.85546875" style="167" customWidth="1"/>
    <col min="9738" max="9984" width="11.42578125" style="167"/>
    <col min="9985" max="9985" width="16.5703125" style="167" customWidth="1"/>
    <col min="9986" max="9986" width="7.140625" style="167" bestFit="1" customWidth="1"/>
    <col min="9987" max="9987" width="8.5703125" style="167" bestFit="1" customWidth="1"/>
    <col min="9988" max="9988" width="15.7109375" style="167" customWidth="1"/>
    <col min="9989" max="9989" width="20.28515625" style="167" customWidth="1"/>
    <col min="9990" max="9990" width="18.85546875" style="167" customWidth="1"/>
    <col min="9991" max="9991" width="12" style="167" customWidth="1"/>
    <col min="9992" max="9992" width="10.140625" style="167" customWidth="1"/>
    <col min="9993" max="9993" width="12.85546875" style="167" customWidth="1"/>
    <col min="9994" max="10240" width="11.42578125" style="167"/>
    <col min="10241" max="10241" width="16.5703125" style="167" customWidth="1"/>
    <col min="10242" max="10242" width="7.140625" style="167" bestFit="1" customWidth="1"/>
    <col min="10243" max="10243" width="8.5703125" style="167" bestFit="1" customWidth="1"/>
    <col min="10244" max="10244" width="15.7109375" style="167" customWidth="1"/>
    <col min="10245" max="10245" width="20.28515625" style="167" customWidth="1"/>
    <col min="10246" max="10246" width="18.85546875" style="167" customWidth="1"/>
    <col min="10247" max="10247" width="12" style="167" customWidth="1"/>
    <col min="10248" max="10248" width="10.140625" style="167" customWidth="1"/>
    <col min="10249" max="10249" width="12.85546875" style="167" customWidth="1"/>
    <col min="10250" max="10496" width="11.42578125" style="167"/>
    <col min="10497" max="10497" width="16.5703125" style="167" customWidth="1"/>
    <col min="10498" max="10498" width="7.140625" style="167" bestFit="1" customWidth="1"/>
    <col min="10499" max="10499" width="8.5703125" style="167" bestFit="1" customWidth="1"/>
    <col min="10500" max="10500" width="15.7109375" style="167" customWidth="1"/>
    <col min="10501" max="10501" width="20.28515625" style="167" customWidth="1"/>
    <col min="10502" max="10502" width="18.85546875" style="167" customWidth="1"/>
    <col min="10503" max="10503" width="12" style="167" customWidth="1"/>
    <col min="10504" max="10504" width="10.140625" style="167" customWidth="1"/>
    <col min="10505" max="10505" width="12.85546875" style="167" customWidth="1"/>
    <col min="10506" max="10752" width="11.42578125" style="167"/>
    <col min="10753" max="10753" width="16.5703125" style="167" customWidth="1"/>
    <col min="10754" max="10754" width="7.140625" style="167" bestFit="1" customWidth="1"/>
    <col min="10755" max="10755" width="8.5703125" style="167" bestFit="1" customWidth="1"/>
    <col min="10756" max="10756" width="15.7109375" style="167" customWidth="1"/>
    <col min="10757" max="10757" width="20.28515625" style="167" customWidth="1"/>
    <col min="10758" max="10758" width="18.85546875" style="167" customWidth="1"/>
    <col min="10759" max="10759" width="12" style="167" customWidth="1"/>
    <col min="10760" max="10760" width="10.140625" style="167" customWidth="1"/>
    <col min="10761" max="10761" width="12.85546875" style="167" customWidth="1"/>
    <col min="10762" max="11008" width="11.42578125" style="167"/>
    <col min="11009" max="11009" width="16.5703125" style="167" customWidth="1"/>
    <col min="11010" max="11010" width="7.140625" style="167" bestFit="1" customWidth="1"/>
    <col min="11011" max="11011" width="8.5703125" style="167" bestFit="1" customWidth="1"/>
    <col min="11012" max="11012" width="15.7109375" style="167" customWidth="1"/>
    <col min="11013" max="11013" width="20.28515625" style="167" customWidth="1"/>
    <col min="11014" max="11014" width="18.85546875" style="167" customWidth="1"/>
    <col min="11015" max="11015" width="12" style="167" customWidth="1"/>
    <col min="11016" max="11016" width="10.140625" style="167" customWidth="1"/>
    <col min="11017" max="11017" width="12.85546875" style="167" customWidth="1"/>
    <col min="11018" max="11264" width="11.42578125" style="167"/>
    <col min="11265" max="11265" width="16.5703125" style="167" customWidth="1"/>
    <col min="11266" max="11266" width="7.140625" style="167" bestFit="1" customWidth="1"/>
    <col min="11267" max="11267" width="8.5703125" style="167" bestFit="1" customWidth="1"/>
    <col min="11268" max="11268" width="15.7109375" style="167" customWidth="1"/>
    <col min="11269" max="11269" width="20.28515625" style="167" customWidth="1"/>
    <col min="11270" max="11270" width="18.85546875" style="167" customWidth="1"/>
    <col min="11271" max="11271" width="12" style="167" customWidth="1"/>
    <col min="11272" max="11272" width="10.140625" style="167" customWidth="1"/>
    <col min="11273" max="11273" width="12.85546875" style="167" customWidth="1"/>
    <col min="11274" max="11520" width="11.42578125" style="167"/>
    <col min="11521" max="11521" width="16.5703125" style="167" customWidth="1"/>
    <col min="11522" max="11522" width="7.140625" style="167" bestFit="1" customWidth="1"/>
    <col min="11523" max="11523" width="8.5703125" style="167" bestFit="1" customWidth="1"/>
    <col min="11524" max="11524" width="15.7109375" style="167" customWidth="1"/>
    <col min="11525" max="11525" width="20.28515625" style="167" customWidth="1"/>
    <col min="11526" max="11526" width="18.85546875" style="167" customWidth="1"/>
    <col min="11527" max="11527" width="12" style="167" customWidth="1"/>
    <col min="11528" max="11528" width="10.140625" style="167" customWidth="1"/>
    <col min="11529" max="11529" width="12.85546875" style="167" customWidth="1"/>
    <col min="11530" max="11776" width="11.42578125" style="167"/>
    <col min="11777" max="11777" width="16.5703125" style="167" customWidth="1"/>
    <col min="11778" max="11778" width="7.140625" style="167" bestFit="1" customWidth="1"/>
    <col min="11779" max="11779" width="8.5703125" style="167" bestFit="1" customWidth="1"/>
    <col min="11780" max="11780" width="15.7109375" style="167" customWidth="1"/>
    <col min="11781" max="11781" width="20.28515625" style="167" customWidth="1"/>
    <col min="11782" max="11782" width="18.85546875" style="167" customWidth="1"/>
    <col min="11783" max="11783" width="12" style="167" customWidth="1"/>
    <col min="11784" max="11784" width="10.140625" style="167" customWidth="1"/>
    <col min="11785" max="11785" width="12.85546875" style="167" customWidth="1"/>
    <col min="11786" max="12032" width="11.42578125" style="167"/>
    <col min="12033" max="12033" width="16.5703125" style="167" customWidth="1"/>
    <col min="12034" max="12034" width="7.140625" style="167" bestFit="1" customWidth="1"/>
    <col min="12035" max="12035" width="8.5703125" style="167" bestFit="1" customWidth="1"/>
    <col min="12036" max="12036" width="15.7109375" style="167" customWidth="1"/>
    <col min="12037" max="12037" width="20.28515625" style="167" customWidth="1"/>
    <col min="12038" max="12038" width="18.85546875" style="167" customWidth="1"/>
    <col min="12039" max="12039" width="12" style="167" customWidth="1"/>
    <col min="12040" max="12040" width="10.140625" style="167" customWidth="1"/>
    <col min="12041" max="12041" width="12.85546875" style="167" customWidth="1"/>
    <col min="12042" max="12288" width="11.42578125" style="167"/>
    <col min="12289" max="12289" width="16.5703125" style="167" customWidth="1"/>
    <col min="12290" max="12290" width="7.140625" style="167" bestFit="1" customWidth="1"/>
    <col min="12291" max="12291" width="8.5703125" style="167" bestFit="1" customWidth="1"/>
    <col min="12292" max="12292" width="15.7109375" style="167" customWidth="1"/>
    <col min="12293" max="12293" width="20.28515625" style="167" customWidth="1"/>
    <col min="12294" max="12294" width="18.85546875" style="167" customWidth="1"/>
    <col min="12295" max="12295" width="12" style="167" customWidth="1"/>
    <col min="12296" max="12296" width="10.140625" style="167" customWidth="1"/>
    <col min="12297" max="12297" width="12.85546875" style="167" customWidth="1"/>
    <col min="12298" max="12544" width="11.42578125" style="167"/>
    <col min="12545" max="12545" width="16.5703125" style="167" customWidth="1"/>
    <col min="12546" max="12546" width="7.140625" style="167" bestFit="1" customWidth="1"/>
    <col min="12547" max="12547" width="8.5703125" style="167" bestFit="1" customWidth="1"/>
    <col min="12548" max="12548" width="15.7109375" style="167" customWidth="1"/>
    <col min="12549" max="12549" width="20.28515625" style="167" customWidth="1"/>
    <col min="12550" max="12550" width="18.85546875" style="167" customWidth="1"/>
    <col min="12551" max="12551" width="12" style="167" customWidth="1"/>
    <col min="12552" max="12552" width="10.140625" style="167" customWidth="1"/>
    <col min="12553" max="12553" width="12.85546875" style="167" customWidth="1"/>
    <col min="12554" max="12800" width="11.42578125" style="167"/>
    <col min="12801" max="12801" width="16.5703125" style="167" customWidth="1"/>
    <col min="12802" max="12802" width="7.140625" style="167" bestFit="1" customWidth="1"/>
    <col min="12803" max="12803" width="8.5703125" style="167" bestFit="1" customWidth="1"/>
    <col min="12804" max="12804" width="15.7109375" style="167" customWidth="1"/>
    <col min="12805" max="12805" width="20.28515625" style="167" customWidth="1"/>
    <col min="12806" max="12806" width="18.85546875" style="167" customWidth="1"/>
    <col min="12807" max="12807" width="12" style="167" customWidth="1"/>
    <col min="12808" max="12808" width="10.140625" style="167" customWidth="1"/>
    <col min="12809" max="12809" width="12.85546875" style="167" customWidth="1"/>
    <col min="12810" max="13056" width="11.42578125" style="167"/>
    <col min="13057" max="13057" width="16.5703125" style="167" customWidth="1"/>
    <col min="13058" max="13058" width="7.140625" style="167" bestFit="1" customWidth="1"/>
    <col min="13059" max="13059" width="8.5703125" style="167" bestFit="1" customWidth="1"/>
    <col min="13060" max="13060" width="15.7109375" style="167" customWidth="1"/>
    <col min="13061" max="13061" width="20.28515625" style="167" customWidth="1"/>
    <col min="13062" max="13062" width="18.85546875" style="167" customWidth="1"/>
    <col min="13063" max="13063" width="12" style="167" customWidth="1"/>
    <col min="13064" max="13064" width="10.140625" style="167" customWidth="1"/>
    <col min="13065" max="13065" width="12.85546875" style="167" customWidth="1"/>
    <col min="13066" max="13312" width="11.42578125" style="167"/>
    <col min="13313" max="13313" width="16.5703125" style="167" customWidth="1"/>
    <col min="13314" max="13314" width="7.140625" style="167" bestFit="1" customWidth="1"/>
    <col min="13315" max="13315" width="8.5703125" style="167" bestFit="1" customWidth="1"/>
    <col min="13316" max="13316" width="15.7109375" style="167" customWidth="1"/>
    <col min="13317" max="13317" width="20.28515625" style="167" customWidth="1"/>
    <col min="13318" max="13318" width="18.85546875" style="167" customWidth="1"/>
    <col min="13319" max="13319" width="12" style="167" customWidth="1"/>
    <col min="13320" max="13320" width="10.140625" style="167" customWidth="1"/>
    <col min="13321" max="13321" width="12.85546875" style="167" customWidth="1"/>
    <col min="13322" max="13568" width="11.42578125" style="167"/>
    <col min="13569" max="13569" width="16.5703125" style="167" customWidth="1"/>
    <col min="13570" max="13570" width="7.140625" style="167" bestFit="1" customWidth="1"/>
    <col min="13571" max="13571" width="8.5703125" style="167" bestFit="1" customWidth="1"/>
    <col min="13572" max="13572" width="15.7109375" style="167" customWidth="1"/>
    <col min="13573" max="13573" width="20.28515625" style="167" customWidth="1"/>
    <col min="13574" max="13574" width="18.85546875" style="167" customWidth="1"/>
    <col min="13575" max="13575" width="12" style="167" customWidth="1"/>
    <col min="13576" max="13576" width="10.140625" style="167" customWidth="1"/>
    <col min="13577" max="13577" width="12.85546875" style="167" customWidth="1"/>
    <col min="13578" max="13824" width="11.42578125" style="167"/>
    <col min="13825" max="13825" width="16.5703125" style="167" customWidth="1"/>
    <col min="13826" max="13826" width="7.140625" style="167" bestFit="1" customWidth="1"/>
    <col min="13827" max="13827" width="8.5703125" style="167" bestFit="1" customWidth="1"/>
    <col min="13828" max="13828" width="15.7109375" style="167" customWidth="1"/>
    <col min="13829" max="13829" width="20.28515625" style="167" customWidth="1"/>
    <col min="13830" max="13830" width="18.85546875" style="167" customWidth="1"/>
    <col min="13831" max="13831" width="12" style="167" customWidth="1"/>
    <col min="13832" max="13832" width="10.140625" style="167" customWidth="1"/>
    <col min="13833" max="13833" width="12.85546875" style="167" customWidth="1"/>
    <col min="13834" max="14080" width="11.42578125" style="167"/>
    <col min="14081" max="14081" width="16.5703125" style="167" customWidth="1"/>
    <col min="14082" max="14082" width="7.140625" style="167" bestFit="1" customWidth="1"/>
    <col min="14083" max="14083" width="8.5703125" style="167" bestFit="1" customWidth="1"/>
    <col min="14084" max="14084" width="15.7109375" style="167" customWidth="1"/>
    <col min="14085" max="14085" width="20.28515625" style="167" customWidth="1"/>
    <col min="14086" max="14086" width="18.85546875" style="167" customWidth="1"/>
    <col min="14087" max="14087" width="12" style="167" customWidth="1"/>
    <col min="14088" max="14088" width="10.140625" style="167" customWidth="1"/>
    <col min="14089" max="14089" width="12.85546875" style="167" customWidth="1"/>
    <col min="14090" max="14336" width="11.42578125" style="167"/>
    <col min="14337" max="14337" width="16.5703125" style="167" customWidth="1"/>
    <col min="14338" max="14338" width="7.140625" style="167" bestFit="1" customWidth="1"/>
    <col min="14339" max="14339" width="8.5703125" style="167" bestFit="1" customWidth="1"/>
    <col min="14340" max="14340" width="15.7109375" style="167" customWidth="1"/>
    <col min="14341" max="14341" width="20.28515625" style="167" customWidth="1"/>
    <col min="14342" max="14342" width="18.85546875" style="167" customWidth="1"/>
    <col min="14343" max="14343" width="12" style="167" customWidth="1"/>
    <col min="14344" max="14344" width="10.140625" style="167" customWidth="1"/>
    <col min="14345" max="14345" width="12.85546875" style="167" customWidth="1"/>
    <col min="14346" max="14592" width="11.42578125" style="167"/>
    <col min="14593" max="14593" width="16.5703125" style="167" customWidth="1"/>
    <col min="14594" max="14594" width="7.140625" style="167" bestFit="1" customWidth="1"/>
    <col min="14595" max="14595" width="8.5703125" style="167" bestFit="1" customWidth="1"/>
    <col min="14596" max="14596" width="15.7109375" style="167" customWidth="1"/>
    <col min="14597" max="14597" width="20.28515625" style="167" customWidth="1"/>
    <col min="14598" max="14598" width="18.85546875" style="167" customWidth="1"/>
    <col min="14599" max="14599" width="12" style="167" customWidth="1"/>
    <col min="14600" max="14600" width="10.140625" style="167" customWidth="1"/>
    <col min="14601" max="14601" width="12.85546875" style="167" customWidth="1"/>
    <col min="14602" max="14848" width="11.42578125" style="167"/>
    <col min="14849" max="14849" width="16.5703125" style="167" customWidth="1"/>
    <col min="14850" max="14850" width="7.140625" style="167" bestFit="1" customWidth="1"/>
    <col min="14851" max="14851" width="8.5703125" style="167" bestFit="1" customWidth="1"/>
    <col min="14852" max="14852" width="15.7109375" style="167" customWidth="1"/>
    <col min="14853" max="14853" width="20.28515625" style="167" customWidth="1"/>
    <col min="14854" max="14854" width="18.85546875" style="167" customWidth="1"/>
    <col min="14855" max="14855" width="12" style="167" customWidth="1"/>
    <col min="14856" max="14856" width="10.140625" style="167" customWidth="1"/>
    <col min="14857" max="14857" width="12.85546875" style="167" customWidth="1"/>
    <col min="14858" max="15104" width="11.42578125" style="167"/>
    <col min="15105" max="15105" width="16.5703125" style="167" customWidth="1"/>
    <col min="15106" max="15106" width="7.140625" style="167" bestFit="1" customWidth="1"/>
    <col min="15107" max="15107" width="8.5703125" style="167" bestFit="1" customWidth="1"/>
    <col min="15108" max="15108" width="15.7109375" style="167" customWidth="1"/>
    <col min="15109" max="15109" width="20.28515625" style="167" customWidth="1"/>
    <col min="15110" max="15110" width="18.85546875" style="167" customWidth="1"/>
    <col min="15111" max="15111" width="12" style="167" customWidth="1"/>
    <col min="15112" max="15112" width="10.140625" style="167" customWidth="1"/>
    <col min="15113" max="15113" width="12.85546875" style="167" customWidth="1"/>
    <col min="15114" max="15360" width="11.42578125" style="167"/>
    <col min="15361" max="15361" width="16.5703125" style="167" customWidth="1"/>
    <col min="15362" max="15362" width="7.140625" style="167" bestFit="1" customWidth="1"/>
    <col min="15363" max="15363" width="8.5703125" style="167" bestFit="1" customWidth="1"/>
    <col min="15364" max="15364" width="15.7109375" style="167" customWidth="1"/>
    <col min="15365" max="15365" width="20.28515625" style="167" customWidth="1"/>
    <col min="15366" max="15366" width="18.85546875" style="167" customWidth="1"/>
    <col min="15367" max="15367" width="12" style="167" customWidth="1"/>
    <col min="15368" max="15368" width="10.140625" style="167" customWidth="1"/>
    <col min="15369" max="15369" width="12.85546875" style="167" customWidth="1"/>
    <col min="15370" max="15616" width="11.42578125" style="167"/>
    <col min="15617" max="15617" width="16.5703125" style="167" customWidth="1"/>
    <col min="15618" max="15618" width="7.140625" style="167" bestFit="1" customWidth="1"/>
    <col min="15619" max="15619" width="8.5703125" style="167" bestFit="1" customWidth="1"/>
    <col min="15620" max="15620" width="15.7109375" style="167" customWidth="1"/>
    <col min="15621" max="15621" width="20.28515625" style="167" customWidth="1"/>
    <col min="15622" max="15622" width="18.85546875" style="167" customWidth="1"/>
    <col min="15623" max="15623" width="12" style="167" customWidth="1"/>
    <col min="15624" max="15624" width="10.140625" style="167" customWidth="1"/>
    <col min="15625" max="15625" width="12.85546875" style="167" customWidth="1"/>
    <col min="15626" max="15872" width="11.42578125" style="167"/>
    <col min="15873" max="15873" width="16.5703125" style="167" customWidth="1"/>
    <col min="15874" max="15874" width="7.140625" style="167" bestFit="1" customWidth="1"/>
    <col min="15875" max="15875" width="8.5703125" style="167" bestFit="1" customWidth="1"/>
    <col min="15876" max="15876" width="15.7109375" style="167" customWidth="1"/>
    <col min="15877" max="15877" width="20.28515625" style="167" customWidth="1"/>
    <col min="15878" max="15878" width="18.85546875" style="167" customWidth="1"/>
    <col min="15879" max="15879" width="12" style="167" customWidth="1"/>
    <col min="15880" max="15880" width="10.140625" style="167" customWidth="1"/>
    <col min="15881" max="15881" width="12.85546875" style="167" customWidth="1"/>
    <col min="15882" max="16128" width="11.42578125" style="167"/>
    <col min="16129" max="16129" width="16.5703125" style="167" customWidth="1"/>
    <col min="16130" max="16130" width="7.140625" style="167" bestFit="1" customWidth="1"/>
    <col min="16131" max="16131" width="8.5703125" style="167" bestFit="1" customWidth="1"/>
    <col min="16132" max="16132" width="15.7109375" style="167" customWidth="1"/>
    <col min="16133" max="16133" width="20.28515625" style="167" customWidth="1"/>
    <col min="16134" max="16134" width="18.85546875" style="167" customWidth="1"/>
    <col min="16135" max="16135" width="12" style="167" customWidth="1"/>
    <col min="16136" max="16136" width="10.140625" style="167" customWidth="1"/>
    <col min="16137" max="16137" width="12.85546875" style="167" customWidth="1"/>
    <col min="16138" max="16384" width="11.42578125" style="167"/>
  </cols>
  <sheetData>
    <row r="1" spans="1:8" x14ac:dyDescent="0.15">
      <c r="F1" s="169"/>
      <c r="H1" s="170"/>
    </row>
    <row r="2" spans="1:8" ht="11.25" x14ac:dyDescent="0.2">
      <c r="A2" s="205" t="s">
        <v>2283</v>
      </c>
      <c r="B2" s="205"/>
      <c r="C2" s="205"/>
      <c r="D2" s="205"/>
      <c r="E2" s="205"/>
      <c r="F2" s="205"/>
      <c r="G2" s="205"/>
      <c r="H2" s="205"/>
    </row>
    <row r="3" spans="1:8" ht="11.25" x14ac:dyDescent="0.2">
      <c r="A3" s="205" t="s">
        <v>2284</v>
      </c>
      <c r="B3" s="205"/>
      <c r="C3" s="205"/>
      <c r="D3" s="205"/>
      <c r="E3" s="205"/>
      <c r="F3" s="205"/>
      <c r="G3" s="205"/>
      <c r="H3" s="205"/>
    </row>
    <row r="4" spans="1:8" ht="11.25" x14ac:dyDescent="0.2">
      <c r="A4" s="205" t="s">
        <v>2425</v>
      </c>
      <c r="B4" s="205"/>
      <c r="C4" s="205"/>
      <c r="D4" s="205"/>
      <c r="E4" s="205"/>
      <c r="F4" s="205"/>
      <c r="G4" s="205"/>
      <c r="H4" s="205"/>
    </row>
    <row r="5" spans="1:8" x14ac:dyDescent="0.15">
      <c r="A5" s="171"/>
      <c r="B5" s="171"/>
      <c r="C5" s="171"/>
      <c r="D5" s="171"/>
      <c r="E5" s="172"/>
      <c r="F5" s="173"/>
      <c r="G5" s="171"/>
      <c r="H5" s="174"/>
    </row>
    <row r="6" spans="1:8" x14ac:dyDescent="0.15">
      <c r="A6" s="171"/>
      <c r="B6" s="171"/>
      <c r="C6" s="171"/>
      <c r="D6" s="171"/>
      <c r="E6" s="172"/>
      <c r="F6" s="173"/>
      <c r="G6" s="171"/>
      <c r="H6" s="174"/>
    </row>
    <row r="7" spans="1:8" x14ac:dyDescent="0.15">
      <c r="A7" s="171"/>
      <c r="B7" s="171"/>
      <c r="C7" s="171"/>
      <c r="D7" s="171"/>
      <c r="E7" s="172"/>
      <c r="F7" s="173"/>
      <c r="G7" s="171"/>
      <c r="H7" s="174"/>
    </row>
    <row r="8" spans="1:8" x14ac:dyDescent="0.15">
      <c r="A8" s="171"/>
      <c r="B8" s="171"/>
      <c r="C8" s="171"/>
      <c r="D8" s="171"/>
      <c r="E8" s="172"/>
      <c r="F8" s="173"/>
      <c r="G8" s="171"/>
      <c r="H8" s="174"/>
    </row>
    <row r="9" spans="1:8" ht="42.75" customHeight="1" x14ac:dyDescent="0.15">
      <c r="A9" s="175" t="s">
        <v>2285</v>
      </c>
      <c r="B9" s="175" t="s">
        <v>2286</v>
      </c>
      <c r="C9" s="175" t="s">
        <v>946</v>
      </c>
      <c r="D9" s="176" t="s">
        <v>2287</v>
      </c>
      <c r="E9" s="176" t="s">
        <v>948</v>
      </c>
      <c r="F9" s="177" t="s">
        <v>949</v>
      </c>
      <c r="G9" s="175" t="s">
        <v>950</v>
      </c>
      <c r="H9" s="178" t="s">
        <v>951</v>
      </c>
    </row>
    <row r="10" spans="1:8" ht="66" customHeight="1" x14ac:dyDescent="0.15">
      <c r="A10" s="190" t="s">
        <v>2426</v>
      </c>
      <c r="B10" s="182" t="s">
        <v>2288</v>
      </c>
      <c r="C10" s="179"/>
      <c r="D10" s="183" t="s">
        <v>2290</v>
      </c>
      <c r="E10" s="183" t="s">
        <v>2882</v>
      </c>
      <c r="F10" s="179" t="s">
        <v>2464</v>
      </c>
      <c r="G10" s="179"/>
      <c r="H10" s="183">
        <v>2180</v>
      </c>
    </row>
    <row r="11" spans="1:8" ht="66" customHeight="1" x14ac:dyDescent="0.15">
      <c r="A11" s="190" t="s">
        <v>2426</v>
      </c>
      <c r="B11" s="182" t="s">
        <v>2288</v>
      </c>
      <c r="C11" s="179"/>
      <c r="D11" s="183" t="s">
        <v>2290</v>
      </c>
      <c r="E11" s="183" t="s">
        <v>2883</v>
      </c>
      <c r="F11" s="179" t="s">
        <v>2465</v>
      </c>
      <c r="G11" s="179"/>
      <c r="H11" s="183">
        <v>2180</v>
      </c>
    </row>
    <row r="12" spans="1:8" ht="66" customHeight="1" x14ac:dyDescent="0.15">
      <c r="A12" s="190" t="s">
        <v>2426</v>
      </c>
      <c r="B12" s="182" t="s">
        <v>2288</v>
      </c>
      <c r="C12" s="179"/>
      <c r="D12" s="183" t="s">
        <v>2290</v>
      </c>
      <c r="E12" s="183" t="s">
        <v>2338</v>
      </c>
      <c r="F12" s="179" t="s">
        <v>2375</v>
      </c>
      <c r="G12" s="179"/>
      <c r="H12" s="183">
        <v>2180</v>
      </c>
    </row>
    <row r="13" spans="1:8" ht="66" customHeight="1" x14ac:dyDescent="0.15">
      <c r="A13" s="190" t="s">
        <v>2426</v>
      </c>
      <c r="B13" s="182" t="s">
        <v>2288</v>
      </c>
      <c r="C13" s="179"/>
      <c r="D13" s="183" t="s">
        <v>2290</v>
      </c>
      <c r="E13" s="183" t="s">
        <v>2884</v>
      </c>
      <c r="F13" s="179" t="s">
        <v>2466</v>
      </c>
      <c r="G13" s="179"/>
      <c r="H13" s="183">
        <v>2180</v>
      </c>
    </row>
    <row r="14" spans="1:8" ht="66" customHeight="1" x14ac:dyDescent="0.15">
      <c r="A14" s="190" t="s">
        <v>2426</v>
      </c>
      <c r="B14" s="182" t="s">
        <v>2288</v>
      </c>
      <c r="C14" s="179"/>
      <c r="D14" s="183" t="s">
        <v>2290</v>
      </c>
      <c r="E14" s="183" t="s">
        <v>1340</v>
      </c>
      <c r="F14" s="179" t="s">
        <v>1341</v>
      </c>
      <c r="G14" s="179"/>
      <c r="H14" s="183">
        <v>2180</v>
      </c>
    </row>
    <row r="15" spans="1:8" ht="66" customHeight="1" x14ac:dyDescent="0.15">
      <c r="A15" s="190" t="s">
        <v>2426</v>
      </c>
      <c r="B15" s="182" t="s">
        <v>2288</v>
      </c>
      <c r="C15" s="179"/>
      <c r="D15" s="183" t="s">
        <v>2290</v>
      </c>
      <c r="E15" s="183" t="s">
        <v>1372</v>
      </c>
      <c r="F15" s="179" t="s">
        <v>1373</v>
      </c>
      <c r="G15" s="179"/>
      <c r="H15" s="183">
        <v>2180</v>
      </c>
    </row>
    <row r="16" spans="1:8" ht="66" customHeight="1" x14ac:dyDescent="0.15">
      <c r="A16" s="190" t="s">
        <v>2426</v>
      </c>
      <c r="B16" s="182" t="s">
        <v>2288</v>
      </c>
      <c r="C16" s="179"/>
      <c r="D16" s="183" t="s">
        <v>2290</v>
      </c>
      <c r="E16" s="183" t="s">
        <v>2885</v>
      </c>
      <c r="F16" s="179" t="s">
        <v>2467</v>
      </c>
      <c r="G16" s="179"/>
      <c r="H16" s="183">
        <v>2180</v>
      </c>
    </row>
    <row r="17" spans="1:8" ht="66" customHeight="1" x14ac:dyDescent="0.15">
      <c r="A17" s="190" t="s">
        <v>2426</v>
      </c>
      <c r="B17" s="182" t="s">
        <v>2288</v>
      </c>
      <c r="C17" s="179"/>
      <c r="D17" s="183" t="s">
        <v>2290</v>
      </c>
      <c r="E17" s="183" t="s">
        <v>2886</v>
      </c>
      <c r="F17" s="179" t="s">
        <v>2468</v>
      </c>
      <c r="G17" s="179"/>
      <c r="H17" s="183">
        <v>2180</v>
      </c>
    </row>
    <row r="18" spans="1:8" ht="66" customHeight="1" x14ac:dyDescent="0.15">
      <c r="A18" s="190" t="s">
        <v>2426</v>
      </c>
      <c r="B18" s="182" t="s">
        <v>2288</v>
      </c>
      <c r="C18" s="179"/>
      <c r="D18" s="183" t="s">
        <v>2290</v>
      </c>
      <c r="E18" s="183" t="s">
        <v>2345</v>
      </c>
      <c r="F18" s="179" t="s">
        <v>2382</v>
      </c>
      <c r="G18" s="179"/>
      <c r="H18" s="183">
        <v>2180</v>
      </c>
    </row>
    <row r="19" spans="1:8" ht="66" customHeight="1" x14ac:dyDescent="0.15">
      <c r="A19" s="190" t="s">
        <v>2426</v>
      </c>
      <c r="B19" s="182" t="s">
        <v>2288</v>
      </c>
      <c r="C19" s="179"/>
      <c r="D19" s="183" t="s">
        <v>2290</v>
      </c>
      <c r="E19" s="183" t="s">
        <v>801</v>
      </c>
      <c r="F19" s="179" t="s">
        <v>802</v>
      </c>
      <c r="G19" s="179"/>
      <c r="H19" s="183">
        <v>2180</v>
      </c>
    </row>
    <row r="20" spans="1:8" ht="66" customHeight="1" x14ac:dyDescent="0.15">
      <c r="A20" s="190" t="s">
        <v>2426</v>
      </c>
      <c r="B20" s="182" t="s">
        <v>2288</v>
      </c>
      <c r="C20" s="179"/>
      <c r="D20" s="183" t="s">
        <v>2290</v>
      </c>
      <c r="E20" s="183" t="s">
        <v>2887</v>
      </c>
      <c r="F20" s="179" t="s">
        <v>2469</v>
      </c>
      <c r="G20" s="179"/>
      <c r="H20" s="183">
        <v>2180</v>
      </c>
    </row>
    <row r="21" spans="1:8" ht="66" customHeight="1" x14ac:dyDescent="0.15">
      <c r="A21" s="190" t="s">
        <v>2426</v>
      </c>
      <c r="B21" s="182" t="s">
        <v>2288</v>
      </c>
      <c r="C21" s="179"/>
      <c r="D21" s="183" t="s">
        <v>2290</v>
      </c>
      <c r="E21" s="183" t="s">
        <v>2888</v>
      </c>
      <c r="F21" s="179" t="s">
        <v>2470</v>
      </c>
      <c r="G21" s="179"/>
      <c r="H21" s="183">
        <v>2180</v>
      </c>
    </row>
    <row r="22" spans="1:8" ht="66" customHeight="1" x14ac:dyDescent="0.15">
      <c r="A22" s="190" t="s">
        <v>2426</v>
      </c>
      <c r="B22" s="182" t="s">
        <v>2288</v>
      </c>
      <c r="C22" s="179"/>
      <c r="D22" s="183" t="s">
        <v>2290</v>
      </c>
      <c r="E22" s="183" t="s">
        <v>2889</v>
      </c>
      <c r="F22" s="179" t="s">
        <v>2471</v>
      </c>
      <c r="G22" s="179"/>
      <c r="H22" s="183">
        <v>2180</v>
      </c>
    </row>
    <row r="23" spans="1:8" ht="66" customHeight="1" x14ac:dyDescent="0.15">
      <c r="A23" s="190" t="s">
        <v>2426</v>
      </c>
      <c r="B23" s="182" t="s">
        <v>2288</v>
      </c>
      <c r="C23" s="179"/>
      <c r="D23" s="183" t="s">
        <v>2290</v>
      </c>
      <c r="E23" s="183" t="s">
        <v>2890</v>
      </c>
      <c r="F23" s="179" t="s">
        <v>2472</v>
      </c>
      <c r="G23" s="179"/>
      <c r="H23" s="183">
        <v>2180</v>
      </c>
    </row>
    <row r="24" spans="1:8" ht="66" customHeight="1" x14ac:dyDescent="0.15">
      <c r="A24" s="190" t="s">
        <v>2426</v>
      </c>
      <c r="B24" s="182" t="s">
        <v>2288</v>
      </c>
      <c r="C24" s="179"/>
      <c r="D24" s="183" t="s">
        <v>2290</v>
      </c>
      <c r="E24" s="183" t="s">
        <v>2891</v>
      </c>
      <c r="F24" s="179" t="s">
        <v>2473</v>
      </c>
      <c r="G24" s="179"/>
      <c r="H24" s="183">
        <v>2180</v>
      </c>
    </row>
    <row r="25" spans="1:8" ht="66" customHeight="1" x14ac:dyDescent="0.15">
      <c r="A25" s="190" t="s">
        <v>2426</v>
      </c>
      <c r="B25" s="182" t="s">
        <v>2288</v>
      </c>
      <c r="C25" s="179"/>
      <c r="D25" s="183" t="s">
        <v>2290</v>
      </c>
      <c r="E25" s="183" t="s">
        <v>2892</v>
      </c>
      <c r="F25" s="179" t="s">
        <v>2474</v>
      </c>
      <c r="G25" s="179"/>
      <c r="H25" s="183">
        <v>2180</v>
      </c>
    </row>
    <row r="26" spans="1:8" ht="66" customHeight="1" x14ac:dyDescent="0.15">
      <c r="A26" s="190" t="s">
        <v>2426</v>
      </c>
      <c r="B26" s="182" t="s">
        <v>2288</v>
      </c>
      <c r="C26" s="179"/>
      <c r="D26" s="183" t="s">
        <v>2290</v>
      </c>
      <c r="E26" s="183" t="s">
        <v>2893</v>
      </c>
      <c r="F26" s="179" t="s">
        <v>2475</v>
      </c>
      <c r="G26" s="179"/>
      <c r="H26" s="183">
        <v>2180</v>
      </c>
    </row>
    <row r="27" spans="1:8" ht="66" customHeight="1" x14ac:dyDescent="0.15">
      <c r="A27" s="190" t="s">
        <v>2426</v>
      </c>
      <c r="B27" s="182" t="s">
        <v>2288</v>
      </c>
      <c r="C27" s="179"/>
      <c r="D27" s="183" t="s">
        <v>2290</v>
      </c>
      <c r="E27" s="183" t="s">
        <v>2894</v>
      </c>
      <c r="F27" s="179" t="s">
        <v>2476</v>
      </c>
      <c r="G27" s="179"/>
      <c r="H27" s="183">
        <v>2180</v>
      </c>
    </row>
    <row r="28" spans="1:8" ht="66" customHeight="1" x14ac:dyDescent="0.15">
      <c r="A28" s="190" t="s">
        <v>2426</v>
      </c>
      <c r="B28" s="182" t="s">
        <v>2288</v>
      </c>
      <c r="C28" s="179"/>
      <c r="D28" s="183" t="s">
        <v>2290</v>
      </c>
      <c r="E28" s="183" t="s">
        <v>2895</v>
      </c>
      <c r="F28" s="179" t="s">
        <v>2477</v>
      </c>
      <c r="G28" s="179"/>
      <c r="H28" s="183">
        <v>2180</v>
      </c>
    </row>
    <row r="29" spans="1:8" ht="66" customHeight="1" x14ac:dyDescent="0.15">
      <c r="A29" s="190" t="s">
        <v>2426</v>
      </c>
      <c r="B29" s="182" t="s">
        <v>2288</v>
      </c>
      <c r="C29" s="179"/>
      <c r="D29" s="183" t="s">
        <v>2290</v>
      </c>
      <c r="E29" s="183" t="s">
        <v>2896</v>
      </c>
      <c r="F29" s="179" t="s">
        <v>2478</v>
      </c>
      <c r="G29" s="179"/>
      <c r="H29" s="183">
        <v>2180</v>
      </c>
    </row>
    <row r="30" spans="1:8" ht="66" customHeight="1" x14ac:dyDescent="0.15">
      <c r="A30" s="190" t="s">
        <v>2426</v>
      </c>
      <c r="B30" s="182" t="s">
        <v>2288</v>
      </c>
      <c r="C30" s="179"/>
      <c r="D30" s="183" t="s">
        <v>2290</v>
      </c>
      <c r="E30" s="183" t="s">
        <v>2897</v>
      </c>
      <c r="F30" s="179" t="s">
        <v>2479</v>
      </c>
      <c r="G30" s="179"/>
      <c r="H30" s="183">
        <v>2180</v>
      </c>
    </row>
    <row r="31" spans="1:8" ht="66" customHeight="1" x14ac:dyDescent="0.15">
      <c r="A31" s="190" t="s">
        <v>2426</v>
      </c>
      <c r="B31" s="182" t="s">
        <v>2288</v>
      </c>
      <c r="C31" s="179"/>
      <c r="D31" s="183" t="s">
        <v>2290</v>
      </c>
      <c r="E31" s="183" t="s">
        <v>2898</v>
      </c>
      <c r="F31" s="179" t="s">
        <v>2480</v>
      </c>
      <c r="G31" s="179"/>
      <c r="H31" s="183">
        <v>2180</v>
      </c>
    </row>
    <row r="32" spans="1:8" ht="66" customHeight="1" x14ac:dyDescent="0.15">
      <c r="A32" s="190" t="s">
        <v>2426</v>
      </c>
      <c r="B32" s="182" t="s">
        <v>2288</v>
      </c>
      <c r="C32" s="179"/>
      <c r="D32" s="183" t="s">
        <v>2290</v>
      </c>
      <c r="E32" s="183" t="s">
        <v>2899</v>
      </c>
      <c r="F32" s="179" t="s">
        <v>2481</v>
      </c>
      <c r="G32" s="179"/>
      <c r="H32" s="183">
        <v>2180</v>
      </c>
    </row>
    <row r="33" spans="1:8" ht="66" customHeight="1" x14ac:dyDescent="0.15">
      <c r="A33" s="190" t="s">
        <v>2426</v>
      </c>
      <c r="B33" s="182" t="s">
        <v>2288</v>
      </c>
      <c r="C33" s="179"/>
      <c r="D33" s="183" t="s">
        <v>2290</v>
      </c>
      <c r="E33" s="183" t="s">
        <v>2900</v>
      </c>
      <c r="F33" s="179" t="s">
        <v>2482</v>
      </c>
      <c r="G33" s="179"/>
      <c r="H33" s="183">
        <v>2180</v>
      </c>
    </row>
    <row r="34" spans="1:8" ht="66" customHeight="1" x14ac:dyDescent="0.15">
      <c r="A34" s="190" t="s">
        <v>2426</v>
      </c>
      <c r="B34" s="182" t="s">
        <v>2288</v>
      </c>
      <c r="C34" s="179"/>
      <c r="D34" s="183" t="s">
        <v>2290</v>
      </c>
      <c r="E34" s="183" t="s">
        <v>2901</v>
      </c>
      <c r="F34" s="179" t="s">
        <v>2483</v>
      </c>
      <c r="G34" s="179"/>
      <c r="H34" s="183">
        <v>2180</v>
      </c>
    </row>
    <row r="35" spans="1:8" ht="66" customHeight="1" x14ac:dyDescent="0.15">
      <c r="A35" s="190" t="s">
        <v>2426</v>
      </c>
      <c r="B35" s="182" t="s">
        <v>2288</v>
      </c>
      <c r="C35" s="179"/>
      <c r="D35" s="183" t="s">
        <v>2290</v>
      </c>
      <c r="E35" s="183" t="s">
        <v>1398</v>
      </c>
      <c r="F35" s="179" t="s">
        <v>2484</v>
      </c>
      <c r="G35" s="179"/>
      <c r="H35" s="183">
        <v>2180</v>
      </c>
    </row>
    <row r="36" spans="1:8" ht="66" customHeight="1" x14ac:dyDescent="0.15">
      <c r="A36" s="190" t="s">
        <v>2426</v>
      </c>
      <c r="B36" s="182" t="s">
        <v>2288</v>
      </c>
      <c r="C36" s="179"/>
      <c r="D36" s="183" t="s">
        <v>2290</v>
      </c>
      <c r="E36" s="183" t="s">
        <v>2902</v>
      </c>
      <c r="F36" s="179" t="s">
        <v>2485</v>
      </c>
      <c r="G36" s="179"/>
      <c r="H36" s="183">
        <v>2180</v>
      </c>
    </row>
    <row r="37" spans="1:8" ht="66" customHeight="1" x14ac:dyDescent="0.15">
      <c r="A37" s="190" t="s">
        <v>2427</v>
      </c>
      <c r="B37" s="182" t="s">
        <v>2288</v>
      </c>
      <c r="C37" s="179"/>
      <c r="D37" s="183" t="s">
        <v>2290</v>
      </c>
      <c r="E37" s="183" t="s">
        <v>2903</v>
      </c>
      <c r="F37" s="179" t="s">
        <v>2486</v>
      </c>
      <c r="G37" s="179"/>
      <c r="H37" s="183">
        <v>1856</v>
      </c>
    </row>
    <row r="38" spans="1:8" ht="66" customHeight="1" x14ac:dyDescent="0.15">
      <c r="A38" s="190" t="s">
        <v>2427</v>
      </c>
      <c r="B38" s="182" t="s">
        <v>2288</v>
      </c>
      <c r="C38" s="179"/>
      <c r="D38" s="183" t="s">
        <v>2290</v>
      </c>
      <c r="E38" s="183" t="s">
        <v>1928</v>
      </c>
      <c r="F38" s="179" t="s">
        <v>2487</v>
      </c>
      <c r="G38" s="179"/>
      <c r="H38" s="183">
        <v>1856</v>
      </c>
    </row>
    <row r="39" spans="1:8" ht="66" customHeight="1" x14ac:dyDescent="0.15">
      <c r="A39" s="190" t="s">
        <v>2427</v>
      </c>
      <c r="B39" s="182" t="s">
        <v>2288</v>
      </c>
      <c r="C39" s="179"/>
      <c r="D39" s="183" t="s">
        <v>2290</v>
      </c>
      <c r="E39" s="183" t="s">
        <v>2904</v>
      </c>
      <c r="F39" s="179" t="s">
        <v>2488</v>
      </c>
      <c r="G39" s="179"/>
      <c r="H39" s="183">
        <v>1856</v>
      </c>
    </row>
    <row r="40" spans="1:8" ht="66" customHeight="1" x14ac:dyDescent="0.15">
      <c r="A40" s="190" t="s">
        <v>2427</v>
      </c>
      <c r="B40" s="182" t="s">
        <v>2288</v>
      </c>
      <c r="C40" s="179"/>
      <c r="D40" s="183" t="s">
        <v>2290</v>
      </c>
      <c r="E40" s="183" t="s">
        <v>2905</v>
      </c>
      <c r="F40" s="179" t="s">
        <v>2489</v>
      </c>
      <c r="G40" s="179"/>
      <c r="H40" s="183">
        <v>1856</v>
      </c>
    </row>
    <row r="41" spans="1:8" ht="66" customHeight="1" x14ac:dyDescent="0.15">
      <c r="A41" s="190" t="s">
        <v>2427</v>
      </c>
      <c r="B41" s="182" t="s">
        <v>2288</v>
      </c>
      <c r="C41" s="179"/>
      <c r="D41" s="183" t="s">
        <v>2290</v>
      </c>
      <c r="E41" s="183" t="s">
        <v>2906</v>
      </c>
      <c r="F41" s="179" t="s">
        <v>2490</v>
      </c>
      <c r="G41" s="179"/>
      <c r="H41" s="183">
        <v>1856</v>
      </c>
    </row>
    <row r="42" spans="1:8" ht="66" customHeight="1" x14ac:dyDescent="0.15">
      <c r="A42" s="190" t="s">
        <v>2427</v>
      </c>
      <c r="B42" s="182" t="s">
        <v>2288</v>
      </c>
      <c r="C42" s="179"/>
      <c r="D42" s="183" t="s">
        <v>2290</v>
      </c>
      <c r="E42" s="183" t="s">
        <v>2907</v>
      </c>
      <c r="F42" s="179" t="s">
        <v>2491</v>
      </c>
      <c r="G42" s="179"/>
      <c r="H42" s="183">
        <v>1856</v>
      </c>
    </row>
    <row r="43" spans="1:8" ht="66" customHeight="1" x14ac:dyDescent="0.15">
      <c r="A43" s="190" t="s">
        <v>2427</v>
      </c>
      <c r="B43" s="182" t="s">
        <v>2288</v>
      </c>
      <c r="C43" s="179"/>
      <c r="D43" s="183" t="s">
        <v>2290</v>
      </c>
      <c r="E43" s="183" t="s">
        <v>2391</v>
      </c>
      <c r="F43" s="179" t="s">
        <v>2409</v>
      </c>
      <c r="G43" s="179"/>
      <c r="H43" s="183">
        <v>1856</v>
      </c>
    </row>
    <row r="44" spans="1:8" ht="66" customHeight="1" x14ac:dyDescent="0.15">
      <c r="A44" s="190" t="s">
        <v>2427</v>
      </c>
      <c r="B44" s="182" t="s">
        <v>2288</v>
      </c>
      <c r="C44" s="179"/>
      <c r="D44" s="183" t="s">
        <v>2290</v>
      </c>
      <c r="E44" s="183" t="s">
        <v>780</v>
      </c>
      <c r="F44" s="179" t="s">
        <v>781</v>
      </c>
      <c r="G44" s="179"/>
      <c r="H44" s="183">
        <v>1856</v>
      </c>
    </row>
    <row r="45" spans="1:8" ht="66" customHeight="1" x14ac:dyDescent="0.15">
      <c r="A45" s="190" t="s">
        <v>2427</v>
      </c>
      <c r="B45" s="182" t="s">
        <v>2288</v>
      </c>
      <c r="C45" s="179"/>
      <c r="D45" s="183" t="s">
        <v>2290</v>
      </c>
      <c r="E45" s="183" t="s">
        <v>2908</v>
      </c>
      <c r="F45" s="179" t="s">
        <v>2492</v>
      </c>
      <c r="G45" s="179"/>
      <c r="H45" s="183">
        <v>1856</v>
      </c>
    </row>
    <row r="46" spans="1:8" ht="66" customHeight="1" x14ac:dyDescent="0.15">
      <c r="A46" s="190" t="s">
        <v>2427</v>
      </c>
      <c r="B46" s="182" t="s">
        <v>2288</v>
      </c>
      <c r="C46" s="179"/>
      <c r="D46" s="183" t="s">
        <v>2290</v>
      </c>
      <c r="E46" s="183" t="s">
        <v>2909</v>
      </c>
      <c r="F46" s="179" t="s">
        <v>2493</v>
      </c>
      <c r="G46" s="179"/>
      <c r="H46" s="183">
        <v>1856</v>
      </c>
    </row>
    <row r="47" spans="1:8" ht="66" customHeight="1" x14ac:dyDescent="0.15">
      <c r="A47" s="190" t="s">
        <v>2427</v>
      </c>
      <c r="B47" s="182" t="s">
        <v>2288</v>
      </c>
      <c r="C47" s="179"/>
      <c r="D47" s="183" t="s">
        <v>2290</v>
      </c>
      <c r="E47" s="183" t="s">
        <v>1386</v>
      </c>
      <c r="F47" s="179" t="s">
        <v>2494</v>
      </c>
      <c r="G47" s="179"/>
      <c r="H47" s="183">
        <v>1856</v>
      </c>
    </row>
    <row r="48" spans="1:8" ht="66" customHeight="1" x14ac:dyDescent="0.15">
      <c r="A48" s="190" t="s">
        <v>2427</v>
      </c>
      <c r="B48" s="182" t="s">
        <v>2288</v>
      </c>
      <c r="C48" s="179"/>
      <c r="D48" s="183" t="s">
        <v>2290</v>
      </c>
      <c r="E48" s="183" t="s">
        <v>2910</v>
      </c>
      <c r="F48" s="179" t="s">
        <v>2495</v>
      </c>
      <c r="G48" s="179"/>
      <c r="H48" s="183">
        <v>1856</v>
      </c>
    </row>
    <row r="49" spans="1:8" ht="66" customHeight="1" x14ac:dyDescent="0.15">
      <c r="A49" s="190" t="s">
        <v>2427</v>
      </c>
      <c r="B49" s="182" t="s">
        <v>2288</v>
      </c>
      <c r="C49" s="179"/>
      <c r="D49" s="183" t="s">
        <v>2290</v>
      </c>
      <c r="E49" s="183" t="s">
        <v>2911</v>
      </c>
      <c r="F49" s="179" t="s">
        <v>2496</v>
      </c>
      <c r="G49" s="179"/>
      <c r="H49" s="183">
        <v>3712</v>
      </c>
    </row>
    <row r="50" spans="1:8" ht="66" customHeight="1" x14ac:dyDescent="0.15">
      <c r="A50" s="190" t="s">
        <v>2427</v>
      </c>
      <c r="B50" s="182" t="s">
        <v>2288</v>
      </c>
      <c r="C50" s="179"/>
      <c r="D50" s="183" t="s">
        <v>2290</v>
      </c>
      <c r="E50" s="183" t="s">
        <v>2912</v>
      </c>
      <c r="F50" s="179" t="s">
        <v>2497</v>
      </c>
      <c r="G50" s="179"/>
      <c r="H50" s="183">
        <v>1856</v>
      </c>
    </row>
    <row r="51" spans="1:8" ht="66" customHeight="1" x14ac:dyDescent="0.15">
      <c r="A51" s="190" t="s">
        <v>2427</v>
      </c>
      <c r="B51" s="182" t="s">
        <v>2288</v>
      </c>
      <c r="C51" s="179"/>
      <c r="D51" s="183" t="s">
        <v>2290</v>
      </c>
      <c r="E51" s="183" t="s">
        <v>2321</v>
      </c>
      <c r="F51" s="179" t="s">
        <v>2358</v>
      </c>
      <c r="G51" s="179"/>
      <c r="H51" s="183">
        <v>1856</v>
      </c>
    </row>
    <row r="52" spans="1:8" ht="66" customHeight="1" x14ac:dyDescent="0.15">
      <c r="A52" s="190" t="s">
        <v>2427</v>
      </c>
      <c r="B52" s="182" t="s">
        <v>2288</v>
      </c>
      <c r="C52" s="179"/>
      <c r="D52" s="183" t="s">
        <v>2290</v>
      </c>
      <c r="E52" s="183" t="s">
        <v>2913</v>
      </c>
      <c r="F52" s="179" t="s">
        <v>2498</v>
      </c>
      <c r="G52" s="179"/>
      <c r="H52" s="183">
        <v>1856</v>
      </c>
    </row>
    <row r="53" spans="1:8" ht="66" customHeight="1" x14ac:dyDescent="0.15">
      <c r="A53" s="190" t="s">
        <v>2427</v>
      </c>
      <c r="B53" s="182" t="s">
        <v>2288</v>
      </c>
      <c r="C53" s="179"/>
      <c r="D53" s="183" t="s">
        <v>2290</v>
      </c>
      <c r="E53" s="183" t="s">
        <v>2914</v>
      </c>
      <c r="F53" s="179" t="s">
        <v>2499</v>
      </c>
      <c r="G53" s="179"/>
      <c r="H53" s="183">
        <v>1856</v>
      </c>
    </row>
    <row r="54" spans="1:8" ht="66" customHeight="1" x14ac:dyDescent="0.15">
      <c r="A54" s="190" t="s">
        <v>2427</v>
      </c>
      <c r="B54" s="182" t="s">
        <v>2288</v>
      </c>
      <c r="C54" s="179"/>
      <c r="D54" s="183" t="s">
        <v>2290</v>
      </c>
      <c r="E54" s="183" t="s">
        <v>2915</v>
      </c>
      <c r="F54" s="179" t="s">
        <v>2500</v>
      </c>
      <c r="G54" s="179"/>
      <c r="H54" s="183">
        <v>1856</v>
      </c>
    </row>
    <row r="55" spans="1:8" ht="66" customHeight="1" x14ac:dyDescent="0.15">
      <c r="A55" s="190" t="s">
        <v>2427</v>
      </c>
      <c r="B55" s="182" t="s">
        <v>2288</v>
      </c>
      <c r="C55" s="179"/>
      <c r="D55" s="183" t="s">
        <v>2290</v>
      </c>
      <c r="E55" s="183" t="s">
        <v>2916</v>
      </c>
      <c r="F55" s="179" t="s">
        <v>2501</v>
      </c>
      <c r="G55" s="179"/>
      <c r="H55" s="183">
        <v>1856</v>
      </c>
    </row>
    <row r="56" spans="1:8" ht="66" customHeight="1" x14ac:dyDescent="0.15">
      <c r="A56" s="190" t="s">
        <v>2427</v>
      </c>
      <c r="B56" s="182" t="s">
        <v>2288</v>
      </c>
      <c r="C56" s="179"/>
      <c r="D56" s="183" t="s">
        <v>2290</v>
      </c>
      <c r="E56" s="183" t="s">
        <v>2917</v>
      </c>
      <c r="F56" s="179" t="s">
        <v>2502</v>
      </c>
      <c r="G56" s="179"/>
      <c r="H56" s="183">
        <v>1856</v>
      </c>
    </row>
    <row r="57" spans="1:8" ht="66" customHeight="1" x14ac:dyDescent="0.15">
      <c r="A57" s="190" t="s">
        <v>2427</v>
      </c>
      <c r="B57" s="182" t="s">
        <v>2288</v>
      </c>
      <c r="C57" s="179"/>
      <c r="D57" s="183" t="s">
        <v>2290</v>
      </c>
      <c r="E57" s="183" t="s">
        <v>2918</v>
      </c>
      <c r="F57" s="179" t="s">
        <v>2503</v>
      </c>
      <c r="G57" s="179"/>
      <c r="H57" s="183">
        <v>1856</v>
      </c>
    </row>
    <row r="58" spans="1:8" ht="66" customHeight="1" x14ac:dyDescent="0.15">
      <c r="A58" s="190" t="s">
        <v>2427</v>
      </c>
      <c r="B58" s="182" t="s">
        <v>2288</v>
      </c>
      <c r="C58" s="179"/>
      <c r="D58" s="183" t="s">
        <v>2290</v>
      </c>
      <c r="E58" s="183" t="s">
        <v>2919</v>
      </c>
      <c r="F58" s="179" t="s">
        <v>2504</v>
      </c>
      <c r="G58" s="179"/>
      <c r="H58" s="183">
        <v>1856</v>
      </c>
    </row>
    <row r="59" spans="1:8" ht="66" customHeight="1" x14ac:dyDescent="0.15">
      <c r="A59" s="190" t="s">
        <v>2427</v>
      </c>
      <c r="B59" s="182" t="s">
        <v>2288</v>
      </c>
      <c r="C59" s="179"/>
      <c r="D59" s="183" t="s">
        <v>2290</v>
      </c>
      <c r="E59" s="183" t="s">
        <v>2920</v>
      </c>
      <c r="F59" s="179" t="s">
        <v>2505</v>
      </c>
      <c r="G59" s="179"/>
      <c r="H59" s="183">
        <v>1856</v>
      </c>
    </row>
    <row r="60" spans="1:8" ht="66" customHeight="1" x14ac:dyDescent="0.15">
      <c r="A60" s="190" t="s">
        <v>2427</v>
      </c>
      <c r="B60" s="182" t="s">
        <v>2288</v>
      </c>
      <c r="C60" s="179"/>
      <c r="D60" s="183" t="s">
        <v>2290</v>
      </c>
      <c r="E60" s="183" t="s">
        <v>2921</v>
      </c>
      <c r="F60" s="179" t="s">
        <v>2506</v>
      </c>
      <c r="G60" s="179"/>
      <c r="H60" s="183">
        <v>1856</v>
      </c>
    </row>
    <row r="61" spans="1:8" ht="66" customHeight="1" x14ac:dyDescent="0.15">
      <c r="A61" s="190" t="s">
        <v>2427</v>
      </c>
      <c r="B61" s="182" t="s">
        <v>2288</v>
      </c>
      <c r="C61" s="179"/>
      <c r="D61" s="183" t="s">
        <v>2290</v>
      </c>
      <c r="E61" s="183" t="s">
        <v>2922</v>
      </c>
      <c r="F61" s="179" t="s">
        <v>2507</v>
      </c>
      <c r="G61" s="179"/>
      <c r="H61" s="183">
        <v>1856</v>
      </c>
    </row>
    <row r="62" spans="1:8" ht="66" customHeight="1" x14ac:dyDescent="0.15">
      <c r="A62" s="190" t="s">
        <v>2427</v>
      </c>
      <c r="B62" s="182" t="s">
        <v>2288</v>
      </c>
      <c r="C62" s="179"/>
      <c r="D62" s="183" t="s">
        <v>2290</v>
      </c>
      <c r="E62" s="183" t="s">
        <v>2248</v>
      </c>
      <c r="F62" s="179" t="s">
        <v>127</v>
      </c>
      <c r="G62" s="179"/>
      <c r="H62" s="183">
        <v>1856</v>
      </c>
    </row>
    <row r="63" spans="1:8" ht="66" customHeight="1" x14ac:dyDescent="0.15">
      <c r="A63" s="190" t="s">
        <v>2427</v>
      </c>
      <c r="B63" s="182" t="s">
        <v>2288</v>
      </c>
      <c r="C63" s="179"/>
      <c r="D63" s="183" t="s">
        <v>2290</v>
      </c>
      <c r="E63" s="183" t="s">
        <v>2923</v>
      </c>
      <c r="F63" s="179" t="s">
        <v>2508</v>
      </c>
      <c r="G63" s="179"/>
      <c r="H63" s="183">
        <v>1856</v>
      </c>
    </row>
    <row r="64" spans="1:8" ht="66" customHeight="1" x14ac:dyDescent="0.15">
      <c r="A64" s="190" t="s">
        <v>2427</v>
      </c>
      <c r="B64" s="182" t="s">
        <v>2288</v>
      </c>
      <c r="C64" s="179"/>
      <c r="D64" s="183" t="s">
        <v>2290</v>
      </c>
      <c r="E64" s="183" t="s">
        <v>2924</v>
      </c>
      <c r="F64" s="179" t="s">
        <v>2509</v>
      </c>
      <c r="G64" s="179"/>
      <c r="H64" s="183">
        <v>1856</v>
      </c>
    </row>
    <row r="65" spans="1:8" ht="66" customHeight="1" x14ac:dyDescent="0.15">
      <c r="A65" s="190" t="s">
        <v>2427</v>
      </c>
      <c r="B65" s="182" t="s">
        <v>2288</v>
      </c>
      <c r="C65" s="179"/>
      <c r="D65" s="183" t="s">
        <v>2290</v>
      </c>
      <c r="E65" s="183" t="s">
        <v>2925</v>
      </c>
      <c r="F65" s="179" t="s">
        <v>2510</v>
      </c>
      <c r="G65" s="179"/>
      <c r="H65" s="183">
        <v>1856</v>
      </c>
    </row>
    <row r="66" spans="1:8" ht="66" customHeight="1" x14ac:dyDescent="0.15">
      <c r="A66" s="190" t="s">
        <v>2427</v>
      </c>
      <c r="B66" s="182" t="s">
        <v>2288</v>
      </c>
      <c r="C66" s="179"/>
      <c r="D66" s="183" t="s">
        <v>2290</v>
      </c>
      <c r="E66" s="183" t="s">
        <v>2926</v>
      </c>
      <c r="F66" s="179" t="s">
        <v>2511</v>
      </c>
      <c r="G66" s="179"/>
      <c r="H66" s="183">
        <v>1856</v>
      </c>
    </row>
    <row r="67" spans="1:8" ht="66" customHeight="1" x14ac:dyDescent="0.15">
      <c r="A67" s="190" t="s">
        <v>2427</v>
      </c>
      <c r="B67" s="182" t="s">
        <v>2288</v>
      </c>
      <c r="C67" s="179"/>
      <c r="D67" s="183" t="s">
        <v>2290</v>
      </c>
      <c r="E67" s="183" t="s">
        <v>2927</v>
      </c>
      <c r="F67" s="179" t="s">
        <v>1867</v>
      </c>
      <c r="G67" s="179"/>
      <c r="H67" s="183">
        <v>1856</v>
      </c>
    </row>
    <row r="68" spans="1:8" ht="66" customHeight="1" x14ac:dyDescent="0.15">
      <c r="A68" s="190" t="s">
        <v>2427</v>
      </c>
      <c r="B68" s="182" t="s">
        <v>2288</v>
      </c>
      <c r="C68" s="179"/>
      <c r="D68" s="183" t="s">
        <v>2290</v>
      </c>
      <c r="E68" s="183" t="s">
        <v>130</v>
      </c>
      <c r="F68" s="179" t="s">
        <v>131</v>
      </c>
      <c r="G68" s="179"/>
      <c r="H68" s="183">
        <v>1856</v>
      </c>
    </row>
    <row r="69" spans="1:8" ht="66" customHeight="1" x14ac:dyDescent="0.15">
      <c r="A69" s="190" t="s">
        <v>2427</v>
      </c>
      <c r="B69" s="182" t="s">
        <v>2288</v>
      </c>
      <c r="C69" s="179"/>
      <c r="D69" s="183" t="s">
        <v>2290</v>
      </c>
      <c r="E69" s="183" t="s">
        <v>2928</v>
      </c>
      <c r="F69" s="179" t="s">
        <v>2512</v>
      </c>
      <c r="G69" s="179"/>
      <c r="H69" s="183">
        <v>1856</v>
      </c>
    </row>
    <row r="70" spans="1:8" ht="66" customHeight="1" x14ac:dyDescent="0.15">
      <c r="A70" s="190" t="s">
        <v>2427</v>
      </c>
      <c r="B70" s="182" t="s">
        <v>2288</v>
      </c>
      <c r="C70" s="179"/>
      <c r="D70" s="183" t="s">
        <v>2290</v>
      </c>
      <c r="E70" s="183" t="s">
        <v>2929</v>
      </c>
      <c r="F70" s="179" t="s">
        <v>2513</v>
      </c>
      <c r="G70" s="179"/>
      <c r="H70" s="183">
        <v>1856</v>
      </c>
    </row>
    <row r="71" spans="1:8" ht="66" customHeight="1" x14ac:dyDescent="0.15">
      <c r="A71" s="190" t="s">
        <v>2427</v>
      </c>
      <c r="B71" s="182" t="s">
        <v>2288</v>
      </c>
      <c r="C71" s="179"/>
      <c r="D71" s="183" t="s">
        <v>2290</v>
      </c>
      <c r="E71" s="183" t="s">
        <v>2930</v>
      </c>
      <c r="F71" s="179" t="s">
        <v>2514</v>
      </c>
      <c r="G71" s="179"/>
      <c r="H71" s="183">
        <v>1856</v>
      </c>
    </row>
    <row r="72" spans="1:8" ht="66" customHeight="1" x14ac:dyDescent="0.15">
      <c r="A72" s="190" t="s">
        <v>2427</v>
      </c>
      <c r="B72" s="182" t="s">
        <v>2288</v>
      </c>
      <c r="C72" s="179"/>
      <c r="D72" s="183" t="s">
        <v>2290</v>
      </c>
      <c r="E72" s="183" t="s">
        <v>2931</v>
      </c>
      <c r="F72" s="179" t="s">
        <v>2515</v>
      </c>
      <c r="G72" s="179"/>
      <c r="H72" s="183">
        <v>1856</v>
      </c>
    </row>
    <row r="73" spans="1:8" ht="66" customHeight="1" x14ac:dyDescent="0.15">
      <c r="A73" s="190" t="s">
        <v>2427</v>
      </c>
      <c r="B73" s="182" t="s">
        <v>2288</v>
      </c>
      <c r="C73" s="179"/>
      <c r="D73" s="183" t="s">
        <v>2290</v>
      </c>
      <c r="E73" s="183" t="s">
        <v>2932</v>
      </c>
      <c r="F73" s="179" t="s">
        <v>2516</v>
      </c>
      <c r="G73" s="179"/>
      <c r="H73" s="183">
        <v>1856</v>
      </c>
    </row>
    <row r="74" spans="1:8" ht="66" customHeight="1" x14ac:dyDescent="0.15">
      <c r="A74" s="190" t="s">
        <v>2427</v>
      </c>
      <c r="B74" s="182" t="s">
        <v>2288</v>
      </c>
      <c r="C74" s="179"/>
      <c r="D74" s="183" t="s">
        <v>2290</v>
      </c>
      <c r="E74" s="183" t="s">
        <v>2933</v>
      </c>
      <c r="F74" s="179" t="s">
        <v>2517</v>
      </c>
      <c r="G74" s="179"/>
      <c r="H74" s="183">
        <v>1856</v>
      </c>
    </row>
    <row r="75" spans="1:8" ht="66" customHeight="1" x14ac:dyDescent="0.15">
      <c r="A75" s="190" t="s">
        <v>2427</v>
      </c>
      <c r="B75" s="182" t="s">
        <v>2288</v>
      </c>
      <c r="C75" s="179"/>
      <c r="D75" s="183" t="s">
        <v>2290</v>
      </c>
      <c r="E75" s="183" t="s">
        <v>2934</v>
      </c>
      <c r="F75" s="179" t="s">
        <v>2518</v>
      </c>
      <c r="G75" s="179"/>
      <c r="H75" s="183">
        <v>1856</v>
      </c>
    </row>
    <row r="76" spans="1:8" ht="66" customHeight="1" x14ac:dyDescent="0.15">
      <c r="A76" s="190" t="s">
        <v>2428</v>
      </c>
      <c r="B76" s="182" t="s">
        <v>2288</v>
      </c>
      <c r="C76" s="179"/>
      <c r="D76" s="183" t="s">
        <v>2290</v>
      </c>
      <c r="E76" s="183" t="s">
        <v>658</v>
      </c>
      <c r="F76" s="179" t="s">
        <v>659</v>
      </c>
      <c r="G76" s="179"/>
      <c r="H76" s="183">
        <v>1800</v>
      </c>
    </row>
    <row r="77" spans="1:8" ht="66" customHeight="1" x14ac:dyDescent="0.15">
      <c r="A77" s="190" t="s">
        <v>2428</v>
      </c>
      <c r="B77" s="182" t="s">
        <v>2288</v>
      </c>
      <c r="C77" s="179"/>
      <c r="D77" s="183" t="s">
        <v>2290</v>
      </c>
      <c r="E77" s="183" t="s">
        <v>2935</v>
      </c>
      <c r="F77" s="179" t="s">
        <v>2519</v>
      </c>
      <c r="G77" s="179"/>
      <c r="H77" s="183">
        <v>1800</v>
      </c>
    </row>
    <row r="78" spans="1:8" ht="66" customHeight="1" x14ac:dyDescent="0.15">
      <c r="A78" s="190" t="s">
        <v>2428</v>
      </c>
      <c r="B78" s="182" t="s">
        <v>2288</v>
      </c>
      <c r="C78" s="179"/>
      <c r="D78" s="183" t="s">
        <v>2290</v>
      </c>
      <c r="E78" s="183" t="s">
        <v>2936</v>
      </c>
      <c r="F78" s="179" t="s">
        <v>2520</v>
      </c>
      <c r="G78" s="179"/>
      <c r="H78" s="183">
        <v>1800</v>
      </c>
    </row>
    <row r="79" spans="1:8" ht="66" customHeight="1" x14ac:dyDescent="0.15">
      <c r="A79" s="190" t="s">
        <v>2428</v>
      </c>
      <c r="B79" s="182" t="s">
        <v>2288</v>
      </c>
      <c r="C79" s="179"/>
      <c r="D79" s="183" t="s">
        <v>2290</v>
      </c>
      <c r="E79" s="183" t="s">
        <v>1388</v>
      </c>
      <c r="F79" s="179" t="s">
        <v>1389</v>
      </c>
      <c r="G79" s="179"/>
      <c r="H79" s="183">
        <v>1800</v>
      </c>
    </row>
    <row r="80" spans="1:8" ht="66" customHeight="1" x14ac:dyDescent="0.15">
      <c r="A80" s="190" t="s">
        <v>2428</v>
      </c>
      <c r="B80" s="182" t="s">
        <v>2288</v>
      </c>
      <c r="C80" s="179"/>
      <c r="D80" s="183" t="s">
        <v>2290</v>
      </c>
      <c r="E80" s="183" t="s">
        <v>2937</v>
      </c>
      <c r="F80" s="179" t="s">
        <v>2521</v>
      </c>
      <c r="G80" s="179"/>
      <c r="H80" s="183">
        <v>1800</v>
      </c>
    </row>
    <row r="81" spans="1:8" ht="66" customHeight="1" x14ac:dyDescent="0.15">
      <c r="A81" s="190" t="s">
        <v>2428</v>
      </c>
      <c r="B81" s="182" t="s">
        <v>2288</v>
      </c>
      <c r="C81" s="179"/>
      <c r="D81" s="183" t="s">
        <v>2290</v>
      </c>
      <c r="E81" s="183" t="s">
        <v>2938</v>
      </c>
      <c r="F81" s="179" t="s">
        <v>2522</v>
      </c>
      <c r="G81" s="179"/>
      <c r="H81" s="183">
        <v>1800</v>
      </c>
    </row>
    <row r="82" spans="1:8" ht="66" customHeight="1" x14ac:dyDescent="0.15">
      <c r="A82" s="190" t="s">
        <v>2428</v>
      </c>
      <c r="B82" s="182" t="s">
        <v>2288</v>
      </c>
      <c r="C82" s="179"/>
      <c r="D82" s="183" t="s">
        <v>2290</v>
      </c>
      <c r="E82" s="183" t="s">
        <v>2939</v>
      </c>
      <c r="F82" s="179" t="s">
        <v>1353</v>
      </c>
      <c r="G82" s="179"/>
      <c r="H82" s="183">
        <v>1800</v>
      </c>
    </row>
    <row r="83" spans="1:8" ht="66" customHeight="1" x14ac:dyDescent="0.15">
      <c r="A83" s="190" t="s">
        <v>2428</v>
      </c>
      <c r="B83" s="182" t="s">
        <v>2288</v>
      </c>
      <c r="C83" s="179"/>
      <c r="D83" s="183" t="s">
        <v>2290</v>
      </c>
      <c r="E83" s="183" t="s">
        <v>1368</v>
      </c>
      <c r="F83" s="179" t="s">
        <v>1369</v>
      </c>
      <c r="G83" s="179"/>
      <c r="H83" s="183">
        <v>1800</v>
      </c>
    </row>
    <row r="84" spans="1:8" ht="66" customHeight="1" x14ac:dyDescent="0.15">
      <c r="A84" s="190" t="s">
        <v>2428</v>
      </c>
      <c r="B84" s="182" t="s">
        <v>2288</v>
      </c>
      <c r="C84" s="179"/>
      <c r="D84" s="183" t="s">
        <v>2290</v>
      </c>
      <c r="E84" s="183" t="s">
        <v>2940</v>
      </c>
      <c r="F84" s="179" t="s">
        <v>2523</v>
      </c>
      <c r="G84" s="179"/>
      <c r="H84" s="183">
        <v>1800</v>
      </c>
    </row>
    <row r="85" spans="1:8" ht="66" customHeight="1" x14ac:dyDescent="0.15">
      <c r="A85" s="190" t="s">
        <v>2428</v>
      </c>
      <c r="B85" s="182" t="s">
        <v>2288</v>
      </c>
      <c r="C85" s="179"/>
      <c r="D85" s="183" t="s">
        <v>2290</v>
      </c>
      <c r="E85" s="183" t="s">
        <v>2941</v>
      </c>
      <c r="F85" s="179" t="s">
        <v>2524</v>
      </c>
      <c r="G85" s="179"/>
      <c r="H85" s="183">
        <v>1800</v>
      </c>
    </row>
    <row r="86" spans="1:8" ht="66" customHeight="1" x14ac:dyDescent="0.15">
      <c r="A86" s="190" t="s">
        <v>2428</v>
      </c>
      <c r="B86" s="182" t="s">
        <v>2288</v>
      </c>
      <c r="C86" s="179"/>
      <c r="D86" s="183" t="s">
        <v>2290</v>
      </c>
      <c r="E86" s="183" t="s">
        <v>1349</v>
      </c>
      <c r="F86" s="179" t="s">
        <v>1470</v>
      </c>
      <c r="G86" s="179"/>
      <c r="H86" s="183">
        <v>1800</v>
      </c>
    </row>
    <row r="87" spans="1:8" ht="66" customHeight="1" x14ac:dyDescent="0.15">
      <c r="A87" s="190" t="s">
        <v>2428</v>
      </c>
      <c r="B87" s="182" t="s">
        <v>2288</v>
      </c>
      <c r="C87" s="179"/>
      <c r="D87" s="183" t="s">
        <v>2290</v>
      </c>
      <c r="E87" s="183" t="s">
        <v>2942</v>
      </c>
      <c r="F87" s="179" t="s">
        <v>2525</v>
      </c>
      <c r="G87" s="179"/>
      <c r="H87" s="183">
        <v>1800</v>
      </c>
    </row>
    <row r="88" spans="1:8" ht="66" customHeight="1" x14ac:dyDescent="0.15">
      <c r="A88" s="190" t="s">
        <v>2428</v>
      </c>
      <c r="B88" s="182" t="s">
        <v>2288</v>
      </c>
      <c r="C88" s="179"/>
      <c r="D88" s="183" t="s">
        <v>2290</v>
      </c>
      <c r="E88" s="183" t="s">
        <v>2302</v>
      </c>
      <c r="F88" s="179" t="s">
        <v>2301</v>
      </c>
      <c r="G88" s="179"/>
      <c r="H88" s="183">
        <v>1800</v>
      </c>
    </row>
    <row r="89" spans="1:8" ht="66" customHeight="1" x14ac:dyDescent="0.15">
      <c r="A89" s="190" t="s">
        <v>2428</v>
      </c>
      <c r="B89" s="182" t="s">
        <v>2288</v>
      </c>
      <c r="C89" s="179"/>
      <c r="D89" s="183" t="s">
        <v>2290</v>
      </c>
      <c r="E89" s="183" t="s">
        <v>2943</v>
      </c>
      <c r="F89" s="179" t="s">
        <v>2526</v>
      </c>
      <c r="G89" s="179"/>
      <c r="H89" s="183">
        <v>1800</v>
      </c>
    </row>
    <row r="90" spans="1:8" ht="66" customHeight="1" x14ac:dyDescent="0.15">
      <c r="A90" s="190" t="s">
        <v>2428</v>
      </c>
      <c r="B90" s="182" t="s">
        <v>2288</v>
      </c>
      <c r="C90" s="179"/>
      <c r="D90" s="183" t="s">
        <v>2290</v>
      </c>
      <c r="E90" s="183" t="s">
        <v>2944</v>
      </c>
      <c r="F90" s="179" t="s">
        <v>2527</v>
      </c>
      <c r="G90" s="179"/>
      <c r="H90" s="183">
        <v>1800</v>
      </c>
    </row>
    <row r="91" spans="1:8" ht="66" customHeight="1" x14ac:dyDescent="0.15">
      <c r="A91" s="190" t="s">
        <v>2428</v>
      </c>
      <c r="B91" s="182" t="s">
        <v>2288</v>
      </c>
      <c r="C91" s="179"/>
      <c r="D91" s="183" t="s">
        <v>2290</v>
      </c>
      <c r="E91" s="183" t="s">
        <v>2945</v>
      </c>
      <c r="F91" s="179" t="s">
        <v>2528</v>
      </c>
      <c r="G91" s="179"/>
      <c r="H91" s="183">
        <v>1800</v>
      </c>
    </row>
    <row r="92" spans="1:8" ht="66" customHeight="1" x14ac:dyDescent="0.15">
      <c r="A92" s="190" t="s">
        <v>2428</v>
      </c>
      <c r="B92" s="182" t="s">
        <v>2288</v>
      </c>
      <c r="C92" s="179"/>
      <c r="D92" s="183" t="s">
        <v>2290</v>
      </c>
      <c r="E92" s="183" t="s">
        <v>2946</v>
      </c>
      <c r="F92" s="179" t="s">
        <v>2529</v>
      </c>
      <c r="G92" s="179"/>
      <c r="H92" s="183">
        <v>1800</v>
      </c>
    </row>
    <row r="93" spans="1:8" ht="66" customHeight="1" x14ac:dyDescent="0.15">
      <c r="A93" s="190" t="s">
        <v>2428</v>
      </c>
      <c r="B93" s="180" t="s">
        <v>2288</v>
      </c>
      <c r="C93" s="182"/>
      <c r="D93" s="179" t="s">
        <v>2290</v>
      </c>
      <c r="E93" s="183" t="s">
        <v>2947</v>
      </c>
      <c r="F93" s="179" t="s">
        <v>2530</v>
      </c>
      <c r="G93" s="179"/>
      <c r="H93" s="183">
        <v>1800</v>
      </c>
    </row>
    <row r="94" spans="1:8" ht="66" customHeight="1" x14ac:dyDescent="0.15">
      <c r="A94" s="190" t="s">
        <v>2428</v>
      </c>
      <c r="B94" s="180" t="s">
        <v>2288</v>
      </c>
      <c r="C94" s="182"/>
      <c r="D94" s="179" t="s">
        <v>2290</v>
      </c>
      <c r="E94" s="183" t="s">
        <v>2948</v>
      </c>
      <c r="F94" s="179" t="s">
        <v>2531</v>
      </c>
      <c r="G94" s="179"/>
      <c r="H94" s="183">
        <v>1800</v>
      </c>
    </row>
    <row r="95" spans="1:8" ht="66" customHeight="1" x14ac:dyDescent="0.15">
      <c r="A95" s="190" t="s">
        <v>2428</v>
      </c>
      <c r="B95" s="180" t="s">
        <v>2288</v>
      </c>
      <c r="C95" s="182"/>
      <c r="D95" s="179" t="s">
        <v>2290</v>
      </c>
      <c r="E95" s="183" t="s">
        <v>2949</v>
      </c>
      <c r="F95" s="179" t="s">
        <v>2532</v>
      </c>
      <c r="G95" s="179"/>
      <c r="H95" s="183">
        <v>1800</v>
      </c>
    </row>
    <row r="96" spans="1:8" ht="66" customHeight="1" x14ac:dyDescent="0.15">
      <c r="A96" s="190" t="s">
        <v>2428</v>
      </c>
      <c r="B96" s="180" t="s">
        <v>2288</v>
      </c>
      <c r="C96" s="182"/>
      <c r="D96" s="179" t="s">
        <v>2290</v>
      </c>
      <c r="E96" s="183" t="s">
        <v>2950</v>
      </c>
      <c r="F96" s="179" t="s">
        <v>2533</v>
      </c>
      <c r="G96" s="179"/>
      <c r="H96" s="183">
        <v>1800</v>
      </c>
    </row>
    <row r="97" spans="1:8" ht="66" customHeight="1" x14ac:dyDescent="0.15">
      <c r="A97" s="190" t="s">
        <v>2428</v>
      </c>
      <c r="B97" s="180" t="s">
        <v>2288</v>
      </c>
      <c r="C97" s="182"/>
      <c r="D97" s="179" t="s">
        <v>2290</v>
      </c>
      <c r="E97" s="183" t="s">
        <v>2951</v>
      </c>
      <c r="F97" s="179" t="s">
        <v>2534</v>
      </c>
      <c r="G97" s="179"/>
      <c r="H97" s="183">
        <v>1800</v>
      </c>
    </row>
    <row r="98" spans="1:8" ht="66" customHeight="1" x14ac:dyDescent="0.15">
      <c r="A98" s="190" t="s">
        <v>2428</v>
      </c>
      <c r="B98" s="180" t="s">
        <v>2288</v>
      </c>
      <c r="C98" s="182"/>
      <c r="D98" s="179" t="s">
        <v>2290</v>
      </c>
      <c r="E98" s="183" t="s">
        <v>2952</v>
      </c>
      <c r="F98" s="179" t="s">
        <v>2535</v>
      </c>
      <c r="G98" s="179"/>
      <c r="H98" s="183">
        <v>1800</v>
      </c>
    </row>
    <row r="99" spans="1:8" ht="66" customHeight="1" x14ac:dyDescent="0.15">
      <c r="A99" s="190" t="s">
        <v>2428</v>
      </c>
      <c r="B99" s="180" t="s">
        <v>2288</v>
      </c>
      <c r="C99" s="182"/>
      <c r="D99" s="179" t="s">
        <v>2290</v>
      </c>
      <c r="E99" s="183" t="s">
        <v>2953</v>
      </c>
      <c r="F99" s="179" t="s">
        <v>2536</v>
      </c>
      <c r="G99" s="179"/>
      <c r="H99" s="183">
        <v>1800</v>
      </c>
    </row>
    <row r="100" spans="1:8" ht="66" customHeight="1" x14ac:dyDescent="0.15">
      <c r="A100" s="190" t="s">
        <v>2428</v>
      </c>
      <c r="B100" s="180" t="s">
        <v>2288</v>
      </c>
      <c r="C100" s="182"/>
      <c r="D100" s="179" t="s">
        <v>2290</v>
      </c>
      <c r="E100" s="183" t="s">
        <v>2954</v>
      </c>
      <c r="F100" s="179" t="s">
        <v>2537</v>
      </c>
      <c r="G100" s="179"/>
      <c r="H100" s="183">
        <v>1800</v>
      </c>
    </row>
    <row r="101" spans="1:8" ht="66" customHeight="1" x14ac:dyDescent="0.15">
      <c r="A101" s="190" t="s">
        <v>2428</v>
      </c>
      <c r="B101" s="180" t="s">
        <v>2288</v>
      </c>
      <c r="C101" s="182"/>
      <c r="D101" s="179" t="s">
        <v>2290</v>
      </c>
      <c r="E101" s="183" t="s">
        <v>2955</v>
      </c>
      <c r="F101" s="179" t="s">
        <v>2538</v>
      </c>
      <c r="G101" s="179"/>
      <c r="H101" s="183">
        <v>1800</v>
      </c>
    </row>
    <row r="102" spans="1:8" ht="66" customHeight="1" x14ac:dyDescent="0.15">
      <c r="A102" s="190" t="s">
        <v>2428</v>
      </c>
      <c r="B102" s="180" t="s">
        <v>2288</v>
      </c>
      <c r="C102" s="182"/>
      <c r="D102" s="179" t="s">
        <v>2290</v>
      </c>
      <c r="E102" s="183" t="s">
        <v>2956</v>
      </c>
      <c r="F102" s="179" t="s">
        <v>2539</v>
      </c>
      <c r="G102" s="179"/>
      <c r="H102" s="183">
        <v>1800</v>
      </c>
    </row>
    <row r="103" spans="1:8" ht="66" customHeight="1" x14ac:dyDescent="0.15">
      <c r="A103" s="190" t="s">
        <v>2428</v>
      </c>
      <c r="B103" s="180" t="s">
        <v>2288</v>
      </c>
      <c r="C103" s="182"/>
      <c r="D103" s="179" t="s">
        <v>2290</v>
      </c>
      <c r="E103" s="183" t="s">
        <v>2957</v>
      </c>
      <c r="F103" s="179" t="s">
        <v>2540</v>
      </c>
      <c r="G103" s="179"/>
      <c r="H103" s="183">
        <v>1800</v>
      </c>
    </row>
    <row r="104" spans="1:8" ht="66" customHeight="1" x14ac:dyDescent="0.15">
      <c r="A104" s="190" t="s">
        <v>2428</v>
      </c>
      <c r="B104" s="180" t="s">
        <v>2288</v>
      </c>
      <c r="C104" s="182"/>
      <c r="D104" s="179" t="s">
        <v>2290</v>
      </c>
      <c r="E104" s="183" t="s">
        <v>2958</v>
      </c>
      <c r="F104" s="179" t="s">
        <v>2541</v>
      </c>
      <c r="G104" s="179"/>
      <c r="H104" s="183">
        <v>1800</v>
      </c>
    </row>
    <row r="105" spans="1:8" ht="66" customHeight="1" x14ac:dyDescent="0.15">
      <c r="A105" s="190" t="s">
        <v>2428</v>
      </c>
      <c r="B105" s="180" t="s">
        <v>2288</v>
      </c>
      <c r="C105" s="182"/>
      <c r="D105" s="179" t="s">
        <v>2290</v>
      </c>
      <c r="E105" s="183" t="s">
        <v>2389</v>
      </c>
      <c r="F105" s="179" t="s">
        <v>2407</v>
      </c>
      <c r="G105" s="179"/>
      <c r="H105" s="183">
        <v>1800</v>
      </c>
    </row>
    <row r="106" spans="1:8" ht="66" customHeight="1" x14ac:dyDescent="0.15">
      <c r="A106" s="190" t="s">
        <v>2429</v>
      </c>
      <c r="B106" s="180" t="s">
        <v>2288</v>
      </c>
      <c r="C106" s="182"/>
      <c r="D106" s="179" t="s">
        <v>2290</v>
      </c>
      <c r="E106" s="183" t="s">
        <v>2294</v>
      </c>
      <c r="F106" s="179" t="s">
        <v>2295</v>
      </c>
      <c r="G106" s="179"/>
      <c r="H106" s="183">
        <v>3296</v>
      </c>
    </row>
    <row r="107" spans="1:8" ht="66" customHeight="1" x14ac:dyDescent="0.15">
      <c r="A107" s="190" t="s">
        <v>2430</v>
      </c>
      <c r="B107" s="180" t="s">
        <v>2288</v>
      </c>
      <c r="C107" s="182"/>
      <c r="D107" s="179" t="s">
        <v>2290</v>
      </c>
      <c r="E107" s="183" t="s">
        <v>272</v>
      </c>
      <c r="F107" s="179" t="s">
        <v>70</v>
      </c>
      <c r="G107" s="179"/>
      <c r="H107" s="183">
        <v>1392</v>
      </c>
    </row>
    <row r="108" spans="1:8" ht="66" customHeight="1" x14ac:dyDescent="0.15">
      <c r="A108" s="190" t="s">
        <v>2431</v>
      </c>
      <c r="B108" s="180" t="s">
        <v>2288</v>
      </c>
      <c r="C108" s="182"/>
      <c r="D108" s="179" t="s">
        <v>2290</v>
      </c>
      <c r="E108" s="183" t="s">
        <v>2959</v>
      </c>
      <c r="F108" s="179" t="s">
        <v>2542</v>
      </c>
      <c r="G108" s="179"/>
      <c r="H108" s="183">
        <v>4000</v>
      </c>
    </row>
    <row r="109" spans="1:8" ht="66" customHeight="1" x14ac:dyDescent="0.15">
      <c r="A109" s="190" t="s">
        <v>2432</v>
      </c>
      <c r="B109" s="180" t="s">
        <v>2288</v>
      </c>
      <c r="C109" s="182"/>
      <c r="D109" s="179" t="s">
        <v>2290</v>
      </c>
      <c r="E109" s="183" t="s">
        <v>2959</v>
      </c>
      <c r="F109" s="179" t="s">
        <v>2542</v>
      </c>
      <c r="G109" s="179"/>
      <c r="H109" s="183">
        <v>4000</v>
      </c>
    </row>
    <row r="110" spans="1:8" ht="66" customHeight="1" x14ac:dyDescent="0.15">
      <c r="A110" s="190" t="s">
        <v>2433</v>
      </c>
      <c r="B110" s="180" t="s">
        <v>2288</v>
      </c>
      <c r="C110" s="182"/>
      <c r="D110" s="179" t="s">
        <v>2290</v>
      </c>
      <c r="E110" s="183" t="s">
        <v>2960</v>
      </c>
      <c r="F110" s="179" t="s">
        <v>2543</v>
      </c>
      <c r="G110" s="179"/>
      <c r="H110" s="183">
        <v>773.54</v>
      </c>
    </row>
    <row r="111" spans="1:8" ht="66" customHeight="1" x14ac:dyDescent="0.15">
      <c r="A111" s="190" t="s">
        <v>2434</v>
      </c>
      <c r="B111" s="180" t="s">
        <v>2288</v>
      </c>
      <c r="C111" s="182"/>
      <c r="D111" s="179" t="s">
        <v>2290</v>
      </c>
      <c r="E111" s="183" t="s">
        <v>2961</v>
      </c>
      <c r="F111" s="179" t="s">
        <v>2544</v>
      </c>
      <c r="G111" s="179"/>
      <c r="H111" s="183">
        <v>3094</v>
      </c>
    </row>
    <row r="112" spans="1:8" ht="66" customHeight="1" x14ac:dyDescent="0.15">
      <c r="A112" s="190" t="s">
        <v>2434</v>
      </c>
      <c r="B112" s="180" t="s">
        <v>2288</v>
      </c>
      <c r="C112" s="182"/>
      <c r="D112" s="179" t="s">
        <v>2290</v>
      </c>
      <c r="E112" s="183" t="s">
        <v>2293</v>
      </c>
      <c r="F112" s="179" t="s">
        <v>2297</v>
      </c>
      <c r="G112" s="179"/>
      <c r="H112" s="183">
        <v>1021</v>
      </c>
    </row>
    <row r="113" spans="1:8" ht="66" customHeight="1" x14ac:dyDescent="0.15">
      <c r="A113" s="190" t="s">
        <v>2434</v>
      </c>
      <c r="B113" s="180" t="s">
        <v>2288</v>
      </c>
      <c r="C113" s="182"/>
      <c r="D113" s="179" t="s">
        <v>2290</v>
      </c>
      <c r="E113" s="183" t="s">
        <v>2962</v>
      </c>
      <c r="F113" s="179" t="s">
        <v>2545</v>
      </c>
      <c r="G113" s="179"/>
      <c r="H113" s="183">
        <v>510</v>
      </c>
    </row>
    <row r="114" spans="1:8" ht="66" customHeight="1" x14ac:dyDescent="0.15">
      <c r="A114" s="190" t="s">
        <v>2434</v>
      </c>
      <c r="B114" s="180" t="s">
        <v>2288</v>
      </c>
      <c r="C114" s="182"/>
      <c r="D114" s="179" t="s">
        <v>2290</v>
      </c>
      <c r="E114" s="183" t="s">
        <v>2963</v>
      </c>
      <c r="F114" s="179" t="s">
        <v>2546</v>
      </c>
      <c r="G114" s="179"/>
      <c r="H114" s="183">
        <v>3063</v>
      </c>
    </row>
    <row r="115" spans="1:8" ht="66" customHeight="1" x14ac:dyDescent="0.15">
      <c r="A115" s="190" t="s">
        <v>2434</v>
      </c>
      <c r="B115" s="180" t="s">
        <v>2288</v>
      </c>
      <c r="C115" s="182"/>
      <c r="D115" s="179" t="s">
        <v>2290</v>
      </c>
      <c r="E115" s="183" t="s">
        <v>2397</v>
      </c>
      <c r="F115" s="179" t="s">
        <v>2415</v>
      </c>
      <c r="G115" s="179"/>
      <c r="H115" s="183">
        <v>360</v>
      </c>
    </row>
    <row r="116" spans="1:8" ht="66" customHeight="1" x14ac:dyDescent="0.15">
      <c r="A116" s="190" t="s">
        <v>2434</v>
      </c>
      <c r="B116" s="180" t="s">
        <v>2288</v>
      </c>
      <c r="C116" s="182"/>
      <c r="D116" s="179" t="s">
        <v>2290</v>
      </c>
      <c r="E116" s="183" t="s">
        <v>2964</v>
      </c>
      <c r="F116" s="179" t="s">
        <v>2547</v>
      </c>
      <c r="G116" s="179"/>
      <c r="H116" s="183">
        <v>200</v>
      </c>
    </row>
    <row r="117" spans="1:8" ht="66" customHeight="1" x14ac:dyDescent="0.15">
      <c r="A117" s="190" t="s">
        <v>2434</v>
      </c>
      <c r="B117" s="180" t="s">
        <v>2288</v>
      </c>
      <c r="C117" s="182"/>
      <c r="D117" s="179" t="s">
        <v>2290</v>
      </c>
      <c r="E117" s="183" t="s">
        <v>2965</v>
      </c>
      <c r="F117" s="179" t="s">
        <v>2548</v>
      </c>
      <c r="G117" s="179"/>
      <c r="H117" s="183">
        <v>425</v>
      </c>
    </row>
    <row r="118" spans="1:8" ht="66" customHeight="1" x14ac:dyDescent="0.15">
      <c r="A118" s="190" t="s">
        <v>2434</v>
      </c>
      <c r="B118" s="180" t="s">
        <v>2288</v>
      </c>
      <c r="C118" s="182"/>
      <c r="D118" s="179" t="s">
        <v>2290</v>
      </c>
      <c r="E118" s="183" t="s">
        <v>2965</v>
      </c>
      <c r="F118" s="179" t="s">
        <v>2548</v>
      </c>
      <c r="G118" s="179"/>
      <c r="H118" s="183">
        <v>1080</v>
      </c>
    </row>
    <row r="119" spans="1:8" ht="66" customHeight="1" x14ac:dyDescent="0.15">
      <c r="A119" s="190" t="s">
        <v>2434</v>
      </c>
      <c r="B119" s="180" t="s">
        <v>2288</v>
      </c>
      <c r="C119" s="182"/>
      <c r="D119" s="179" t="s">
        <v>2290</v>
      </c>
      <c r="E119" s="183" t="s">
        <v>2309</v>
      </c>
      <c r="F119" s="179" t="s">
        <v>2315</v>
      </c>
      <c r="G119" s="179"/>
      <c r="H119" s="183">
        <v>980</v>
      </c>
    </row>
    <row r="120" spans="1:8" ht="66" customHeight="1" x14ac:dyDescent="0.15">
      <c r="A120" s="190" t="s">
        <v>2434</v>
      </c>
      <c r="B120" s="180" t="s">
        <v>2288</v>
      </c>
      <c r="C120" s="182"/>
      <c r="D120" s="179" t="s">
        <v>2290</v>
      </c>
      <c r="E120" s="183" t="s">
        <v>2956</v>
      </c>
      <c r="F120" s="179" t="s">
        <v>2539</v>
      </c>
      <c r="G120" s="179"/>
      <c r="H120" s="183">
        <v>1476</v>
      </c>
    </row>
    <row r="121" spans="1:8" ht="66" customHeight="1" x14ac:dyDescent="0.15">
      <c r="A121" s="190" t="s">
        <v>2434</v>
      </c>
      <c r="B121" s="180" t="s">
        <v>2288</v>
      </c>
      <c r="C121" s="182"/>
      <c r="D121" s="179" t="s">
        <v>2290</v>
      </c>
      <c r="E121" s="183" t="s">
        <v>2966</v>
      </c>
      <c r="F121" s="179" t="s">
        <v>2549</v>
      </c>
      <c r="G121" s="179"/>
      <c r="H121" s="183">
        <v>135</v>
      </c>
    </row>
    <row r="122" spans="1:8" ht="66" customHeight="1" x14ac:dyDescent="0.15">
      <c r="A122" s="190" t="s">
        <v>2434</v>
      </c>
      <c r="B122" s="180" t="s">
        <v>2288</v>
      </c>
      <c r="C122" s="182"/>
      <c r="D122" s="179" t="s">
        <v>2290</v>
      </c>
      <c r="E122" s="183" t="s">
        <v>35</v>
      </c>
      <c r="F122" s="179" t="s">
        <v>36</v>
      </c>
      <c r="G122" s="179"/>
      <c r="H122" s="183">
        <v>1026</v>
      </c>
    </row>
    <row r="123" spans="1:8" ht="66" customHeight="1" x14ac:dyDescent="0.15">
      <c r="A123" s="190" t="s">
        <v>2434</v>
      </c>
      <c r="B123" s="180" t="s">
        <v>2288</v>
      </c>
      <c r="C123" s="182"/>
      <c r="D123" s="179" t="s">
        <v>2290</v>
      </c>
      <c r="E123" s="183" t="s">
        <v>2967</v>
      </c>
      <c r="F123" s="179" t="s">
        <v>2550</v>
      </c>
      <c r="G123" s="179"/>
      <c r="H123" s="183">
        <v>225</v>
      </c>
    </row>
    <row r="124" spans="1:8" ht="66" customHeight="1" x14ac:dyDescent="0.15">
      <c r="A124" s="190" t="s">
        <v>2434</v>
      </c>
      <c r="B124" s="180" t="s">
        <v>2288</v>
      </c>
      <c r="C124" s="182"/>
      <c r="D124" s="179" t="s">
        <v>2290</v>
      </c>
      <c r="E124" s="183" t="s">
        <v>2120</v>
      </c>
      <c r="F124" s="179" t="s">
        <v>2551</v>
      </c>
      <c r="G124" s="179"/>
      <c r="H124" s="183">
        <v>840</v>
      </c>
    </row>
    <row r="125" spans="1:8" ht="66" customHeight="1" x14ac:dyDescent="0.15">
      <c r="A125" s="190" t="s">
        <v>2434</v>
      </c>
      <c r="B125" s="180" t="s">
        <v>2288</v>
      </c>
      <c r="C125" s="182"/>
      <c r="D125" s="179" t="s">
        <v>2290</v>
      </c>
      <c r="E125" s="183" t="s">
        <v>2968</v>
      </c>
      <c r="F125" s="179" t="s">
        <v>2552</v>
      </c>
      <c r="G125" s="179"/>
      <c r="H125" s="183">
        <v>290</v>
      </c>
    </row>
    <row r="126" spans="1:8" ht="66" customHeight="1" x14ac:dyDescent="0.15">
      <c r="A126" s="190" t="s">
        <v>2434</v>
      </c>
      <c r="B126" s="180" t="s">
        <v>2288</v>
      </c>
      <c r="C126" s="182"/>
      <c r="D126" s="179" t="s">
        <v>2290</v>
      </c>
      <c r="E126" s="183" t="s">
        <v>2969</v>
      </c>
      <c r="F126" s="179" t="s">
        <v>2553</v>
      </c>
      <c r="G126" s="179"/>
      <c r="H126" s="183">
        <v>510</v>
      </c>
    </row>
    <row r="127" spans="1:8" ht="66" customHeight="1" x14ac:dyDescent="0.15">
      <c r="A127" s="190" t="s">
        <v>2434</v>
      </c>
      <c r="B127" s="180" t="s">
        <v>2288</v>
      </c>
      <c r="C127" s="182"/>
      <c r="D127" s="179" t="s">
        <v>2290</v>
      </c>
      <c r="E127" s="183" t="s">
        <v>2305</v>
      </c>
      <c r="F127" s="179" t="s">
        <v>2250</v>
      </c>
      <c r="G127" s="179"/>
      <c r="H127" s="183">
        <v>1590</v>
      </c>
    </row>
    <row r="128" spans="1:8" ht="66" customHeight="1" x14ac:dyDescent="0.15">
      <c r="A128" s="190" t="s">
        <v>2434</v>
      </c>
      <c r="B128" s="180" t="s">
        <v>2288</v>
      </c>
      <c r="C128" s="182"/>
      <c r="D128" s="179" t="s">
        <v>2290</v>
      </c>
      <c r="E128" s="183" t="s">
        <v>2970</v>
      </c>
      <c r="F128" s="179" t="s">
        <v>2554</v>
      </c>
      <c r="G128" s="179"/>
      <c r="H128" s="183">
        <v>1173</v>
      </c>
    </row>
    <row r="129" spans="1:8" ht="66" customHeight="1" x14ac:dyDescent="0.15">
      <c r="A129" s="190" t="s">
        <v>2434</v>
      </c>
      <c r="B129" s="180" t="s">
        <v>2288</v>
      </c>
      <c r="C129" s="182"/>
      <c r="D129" s="179" t="s">
        <v>2290</v>
      </c>
      <c r="E129" s="183" t="s">
        <v>2971</v>
      </c>
      <c r="F129" s="179" t="s">
        <v>2555</v>
      </c>
      <c r="G129" s="179"/>
      <c r="H129" s="183">
        <v>252</v>
      </c>
    </row>
    <row r="130" spans="1:8" ht="66" customHeight="1" x14ac:dyDescent="0.15">
      <c r="A130" s="190" t="s">
        <v>2434</v>
      </c>
      <c r="B130" s="180" t="s">
        <v>2288</v>
      </c>
      <c r="C130" s="182"/>
      <c r="D130" s="179" t="s">
        <v>2290</v>
      </c>
      <c r="E130" s="183" t="s">
        <v>2396</v>
      </c>
      <c r="F130" s="179" t="s">
        <v>2414</v>
      </c>
      <c r="G130" s="179"/>
      <c r="H130" s="183">
        <v>800</v>
      </c>
    </row>
    <row r="131" spans="1:8" ht="66" customHeight="1" x14ac:dyDescent="0.15">
      <c r="A131" s="190" t="s">
        <v>2435</v>
      </c>
      <c r="B131" s="180" t="s">
        <v>2288</v>
      </c>
      <c r="C131" s="182"/>
      <c r="D131" s="179" t="s">
        <v>2290</v>
      </c>
      <c r="E131" s="183" t="s">
        <v>2961</v>
      </c>
      <c r="F131" s="179" t="s">
        <v>2544</v>
      </c>
      <c r="G131" s="179"/>
      <c r="H131" s="183">
        <v>1499</v>
      </c>
    </row>
    <row r="132" spans="1:8" ht="66" customHeight="1" x14ac:dyDescent="0.15">
      <c r="A132" s="190" t="s">
        <v>2435</v>
      </c>
      <c r="B132" s="180" t="s">
        <v>2288</v>
      </c>
      <c r="C132" s="182"/>
      <c r="D132" s="179" t="s">
        <v>2290</v>
      </c>
      <c r="E132" s="183" t="s">
        <v>2965</v>
      </c>
      <c r="F132" s="179" t="s">
        <v>2548</v>
      </c>
      <c r="G132" s="179"/>
      <c r="H132" s="183">
        <v>1404</v>
      </c>
    </row>
    <row r="133" spans="1:8" ht="66" customHeight="1" x14ac:dyDescent="0.15">
      <c r="A133" s="190" t="s">
        <v>2435</v>
      </c>
      <c r="B133" s="180" t="s">
        <v>2288</v>
      </c>
      <c r="C133" s="182"/>
      <c r="D133" s="179" t="s">
        <v>2290</v>
      </c>
      <c r="E133" s="183" t="s">
        <v>2972</v>
      </c>
      <c r="F133" s="179" t="s">
        <v>2556</v>
      </c>
      <c r="G133" s="179"/>
      <c r="H133" s="183">
        <v>524</v>
      </c>
    </row>
    <row r="134" spans="1:8" ht="66" customHeight="1" x14ac:dyDescent="0.15">
      <c r="A134" s="190" t="s">
        <v>2435</v>
      </c>
      <c r="B134" s="180" t="s">
        <v>2288</v>
      </c>
      <c r="C134" s="182"/>
      <c r="D134" s="179" t="s">
        <v>2290</v>
      </c>
      <c r="E134" s="183" t="s">
        <v>2307</v>
      </c>
      <c r="F134" s="179" t="s">
        <v>2314</v>
      </c>
      <c r="G134" s="179"/>
      <c r="H134" s="183">
        <v>255</v>
      </c>
    </row>
    <row r="135" spans="1:8" ht="66" customHeight="1" x14ac:dyDescent="0.15">
      <c r="A135" s="190" t="s">
        <v>2435</v>
      </c>
      <c r="B135" s="180" t="s">
        <v>2288</v>
      </c>
      <c r="C135" s="182"/>
      <c r="D135" s="179" t="s">
        <v>2290</v>
      </c>
      <c r="E135" s="183" t="s">
        <v>2971</v>
      </c>
      <c r="F135" s="179" t="s">
        <v>2555</v>
      </c>
      <c r="G135" s="179"/>
      <c r="H135" s="183">
        <v>40</v>
      </c>
    </row>
    <row r="136" spans="1:8" ht="66" customHeight="1" x14ac:dyDescent="0.15">
      <c r="A136" s="190" t="s">
        <v>2435</v>
      </c>
      <c r="B136" s="180" t="s">
        <v>2288</v>
      </c>
      <c r="C136" s="182"/>
      <c r="D136" s="179" t="s">
        <v>2290</v>
      </c>
      <c r="E136" s="183" t="s">
        <v>1811</v>
      </c>
      <c r="F136" s="179" t="s">
        <v>1812</v>
      </c>
      <c r="G136" s="179"/>
      <c r="H136" s="183">
        <v>100</v>
      </c>
    </row>
    <row r="137" spans="1:8" ht="66" customHeight="1" x14ac:dyDescent="0.15">
      <c r="A137" s="190" t="s">
        <v>2435</v>
      </c>
      <c r="B137" s="180" t="s">
        <v>2288</v>
      </c>
      <c r="C137" s="182"/>
      <c r="D137" s="179" t="s">
        <v>2290</v>
      </c>
      <c r="E137" s="183" t="s">
        <v>2309</v>
      </c>
      <c r="F137" s="179" t="s">
        <v>2315</v>
      </c>
      <c r="G137" s="179"/>
      <c r="H137" s="183">
        <v>1849</v>
      </c>
    </row>
    <row r="138" spans="1:8" ht="66" customHeight="1" x14ac:dyDescent="0.15">
      <c r="A138" s="190" t="s">
        <v>2435</v>
      </c>
      <c r="B138" s="180" t="s">
        <v>2288</v>
      </c>
      <c r="C138" s="182"/>
      <c r="D138" s="179" t="s">
        <v>2290</v>
      </c>
      <c r="E138" s="183" t="s">
        <v>2303</v>
      </c>
      <c r="F138" s="179" t="s">
        <v>2298</v>
      </c>
      <c r="G138" s="179"/>
      <c r="H138" s="183">
        <v>750</v>
      </c>
    </row>
    <row r="139" spans="1:8" ht="66" customHeight="1" x14ac:dyDescent="0.15">
      <c r="A139" s="190" t="s">
        <v>2435</v>
      </c>
      <c r="B139" s="180" t="s">
        <v>2288</v>
      </c>
      <c r="C139" s="182"/>
      <c r="D139" s="179" t="s">
        <v>2290</v>
      </c>
      <c r="E139" s="183" t="s">
        <v>2396</v>
      </c>
      <c r="F139" s="179" t="s">
        <v>2414</v>
      </c>
      <c r="G139" s="179"/>
      <c r="H139" s="183">
        <v>800</v>
      </c>
    </row>
    <row r="140" spans="1:8" ht="66" customHeight="1" x14ac:dyDescent="0.15">
      <c r="A140" s="190" t="s">
        <v>2435</v>
      </c>
      <c r="B140" s="180" t="s">
        <v>2288</v>
      </c>
      <c r="C140" s="182"/>
      <c r="D140" s="179" t="s">
        <v>2290</v>
      </c>
      <c r="E140" s="183" t="s">
        <v>2973</v>
      </c>
      <c r="F140" s="179" t="s">
        <v>2557</v>
      </c>
      <c r="G140" s="179"/>
      <c r="H140" s="183">
        <v>215</v>
      </c>
    </row>
    <row r="141" spans="1:8" ht="66" customHeight="1" x14ac:dyDescent="0.15">
      <c r="A141" s="190" t="s">
        <v>2435</v>
      </c>
      <c r="B141" s="180" t="s">
        <v>2288</v>
      </c>
      <c r="C141" s="182"/>
      <c r="D141" s="179" t="s">
        <v>2290</v>
      </c>
      <c r="E141" s="183" t="s">
        <v>2974</v>
      </c>
      <c r="F141" s="179" t="s">
        <v>2558</v>
      </c>
      <c r="G141" s="179"/>
      <c r="H141" s="183">
        <v>1526</v>
      </c>
    </row>
    <row r="142" spans="1:8" ht="66" customHeight="1" x14ac:dyDescent="0.15">
      <c r="A142" s="190" t="s">
        <v>2435</v>
      </c>
      <c r="B142" s="180" t="s">
        <v>2288</v>
      </c>
      <c r="C142" s="182"/>
      <c r="D142" s="179" t="s">
        <v>2290</v>
      </c>
      <c r="E142" s="183" t="s">
        <v>1923</v>
      </c>
      <c r="F142" s="179" t="s">
        <v>1924</v>
      </c>
      <c r="G142" s="179"/>
      <c r="H142" s="183">
        <v>525</v>
      </c>
    </row>
    <row r="143" spans="1:8" ht="66" customHeight="1" x14ac:dyDescent="0.15">
      <c r="A143" s="190" t="s">
        <v>2435</v>
      </c>
      <c r="B143" s="180" t="s">
        <v>2288</v>
      </c>
      <c r="C143" s="182"/>
      <c r="D143" s="179" t="s">
        <v>2290</v>
      </c>
      <c r="E143" s="183" t="s">
        <v>35</v>
      </c>
      <c r="F143" s="179" t="s">
        <v>36</v>
      </c>
      <c r="G143" s="179"/>
      <c r="H143" s="183">
        <v>1880</v>
      </c>
    </row>
    <row r="144" spans="1:8" ht="66" customHeight="1" x14ac:dyDescent="0.15">
      <c r="A144" s="190" t="s">
        <v>2435</v>
      </c>
      <c r="B144" s="180" t="s">
        <v>2288</v>
      </c>
      <c r="C144" s="182"/>
      <c r="D144" s="179" t="s">
        <v>2290</v>
      </c>
      <c r="E144" s="183" t="s">
        <v>2307</v>
      </c>
      <c r="F144" s="179" t="s">
        <v>2314</v>
      </c>
      <c r="G144" s="179"/>
      <c r="H144" s="183">
        <v>90</v>
      </c>
    </row>
    <row r="145" spans="1:8" ht="66" customHeight="1" x14ac:dyDescent="0.15">
      <c r="A145" s="190" t="s">
        <v>2436</v>
      </c>
      <c r="B145" s="180" t="s">
        <v>2288</v>
      </c>
      <c r="C145" s="182"/>
      <c r="D145" s="179" t="s">
        <v>2290</v>
      </c>
      <c r="E145" s="183" t="s">
        <v>2975</v>
      </c>
      <c r="F145" s="179" t="s">
        <v>2559</v>
      </c>
      <c r="G145" s="179"/>
      <c r="H145" s="183">
        <v>441</v>
      </c>
    </row>
    <row r="146" spans="1:8" ht="66" customHeight="1" x14ac:dyDescent="0.15">
      <c r="A146" s="190" t="s">
        <v>2436</v>
      </c>
      <c r="B146" s="180" t="s">
        <v>2288</v>
      </c>
      <c r="C146" s="182"/>
      <c r="D146" s="179" t="s">
        <v>2290</v>
      </c>
      <c r="E146" s="183" t="s">
        <v>2976</v>
      </c>
      <c r="F146" s="179" t="s">
        <v>2560</v>
      </c>
      <c r="G146" s="179"/>
      <c r="H146" s="183">
        <v>441</v>
      </c>
    </row>
    <row r="147" spans="1:8" ht="66" customHeight="1" x14ac:dyDescent="0.15">
      <c r="A147" s="190" t="s">
        <v>2437</v>
      </c>
      <c r="B147" s="180" t="s">
        <v>2288</v>
      </c>
      <c r="C147" s="182"/>
      <c r="D147" s="179" t="s">
        <v>2290</v>
      </c>
      <c r="E147" s="183" t="s">
        <v>1157</v>
      </c>
      <c r="F147" s="179" t="s">
        <v>569</v>
      </c>
      <c r="G147" s="179"/>
      <c r="H147" s="183">
        <v>1139</v>
      </c>
    </row>
    <row r="148" spans="1:8" ht="66" customHeight="1" x14ac:dyDescent="0.15">
      <c r="A148" s="190" t="s">
        <v>2438</v>
      </c>
      <c r="B148" s="180" t="s">
        <v>2288</v>
      </c>
      <c r="C148" s="182"/>
      <c r="D148" s="179" t="s">
        <v>2290</v>
      </c>
      <c r="E148" s="183" t="s">
        <v>2977</v>
      </c>
      <c r="F148" s="179" t="s">
        <v>2561</v>
      </c>
      <c r="G148" s="179"/>
      <c r="H148" s="183">
        <v>392.08</v>
      </c>
    </row>
    <row r="149" spans="1:8" ht="66" customHeight="1" x14ac:dyDescent="0.15">
      <c r="A149" s="190" t="s">
        <v>2438</v>
      </c>
      <c r="B149" s="180" t="s">
        <v>2288</v>
      </c>
      <c r="C149" s="182"/>
      <c r="D149" s="179" t="s">
        <v>2290</v>
      </c>
      <c r="E149" s="183" t="s">
        <v>2978</v>
      </c>
      <c r="F149" s="179" t="s">
        <v>2562</v>
      </c>
      <c r="G149" s="179"/>
      <c r="H149" s="183">
        <v>16286.4</v>
      </c>
    </row>
    <row r="150" spans="1:8" ht="66" customHeight="1" x14ac:dyDescent="0.15">
      <c r="A150" s="190" t="s">
        <v>2438</v>
      </c>
      <c r="B150" s="180" t="s">
        <v>2288</v>
      </c>
      <c r="C150" s="182"/>
      <c r="D150" s="179" t="s">
        <v>2290</v>
      </c>
      <c r="E150" s="183" t="s">
        <v>2979</v>
      </c>
      <c r="F150" s="179" t="s">
        <v>2563</v>
      </c>
      <c r="G150" s="179"/>
      <c r="H150" s="183">
        <v>180.96</v>
      </c>
    </row>
    <row r="151" spans="1:8" ht="66" customHeight="1" x14ac:dyDescent="0.15">
      <c r="A151" s="190" t="s">
        <v>2438</v>
      </c>
      <c r="B151" s="180" t="s">
        <v>2288</v>
      </c>
      <c r="C151" s="182"/>
      <c r="D151" s="179" t="s">
        <v>2290</v>
      </c>
      <c r="E151" s="183" t="s">
        <v>2980</v>
      </c>
      <c r="F151" s="179" t="s">
        <v>2564</v>
      </c>
      <c r="G151" s="179"/>
      <c r="H151" s="183">
        <v>271.44</v>
      </c>
    </row>
    <row r="152" spans="1:8" ht="66" customHeight="1" x14ac:dyDescent="0.15">
      <c r="A152" s="190" t="s">
        <v>2438</v>
      </c>
      <c r="B152" s="180" t="s">
        <v>2288</v>
      </c>
      <c r="C152" s="182"/>
      <c r="D152" s="179" t="s">
        <v>2290</v>
      </c>
      <c r="E152" s="183" t="s">
        <v>2981</v>
      </c>
      <c r="F152" s="179" t="s">
        <v>2565</v>
      </c>
      <c r="G152" s="179"/>
      <c r="H152" s="183">
        <v>452.4</v>
      </c>
    </row>
    <row r="153" spans="1:8" ht="66" customHeight="1" x14ac:dyDescent="0.15">
      <c r="A153" s="190" t="s">
        <v>2438</v>
      </c>
      <c r="B153" s="180" t="s">
        <v>2288</v>
      </c>
      <c r="C153" s="182"/>
      <c r="D153" s="179" t="s">
        <v>2290</v>
      </c>
      <c r="E153" s="183" t="s">
        <v>2982</v>
      </c>
      <c r="F153" s="179" t="s">
        <v>2566</v>
      </c>
      <c r="G153" s="179"/>
      <c r="H153" s="183">
        <v>995.28</v>
      </c>
    </row>
    <row r="154" spans="1:8" ht="66" customHeight="1" x14ac:dyDescent="0.15">
      <c r="A154" s="190" t="s">
        <v>2438</v>
      </c>
      <c r="B154" s="180" t="s">
        <v>2288</v>
      </c>
      <c r="C154" s="182"/>
      <c r="D154" s="179" t="s">
        <v>2290</v>
      </c>
      <c r="E154" s="183" t="s">
        <v>2983</v>
      </c>
      <c r="F154" s="179" t="s">
        <v>2567</v>
      </c>
      <c r="G154" s="179"/>
      <c r="H154" s="183">
        <v>1447.68</v>
      </c>
    </row>
    <row r="155" spans="1:8" ht="66" customHeight="1" x14ac:dyDescent="0.15">
      <c r="A155" s="190" t="s">
        <v>2438</v>
      </c>
      <c r="B155" s="180" t="s">
        <v>2288</v>
      </c>
      <c r="C155" s="182"/>
      <c r="D155" s="179" t="s">
        <v>2290</v>
      </c>
      <c r="E155" s="183" t="s">
        <v>2341</v>
      </c>
      <c r="F155" s="179" t="s">
        <v>2378</v>
      </c>
      <c r="G155" s="179"/>
      <c r="H155" s="183">
        <v>1508</v>
      </c>
    </row>
    <row r="156" spans="1:8" ht="66" customHeight="1" x14ac:dyDescent="0.15">
      <c r="A156" s="190" t="s">
        <v>2438</v>
      </c>
      <c r="B156" s="180" t="s">
        <v>2288</v>
      </c>
      <c r="C156" s="182"/>
      <c r="D156" s="179" t="s">
        <v>2290</v>
      </c>
      <c r="E156" s="183" t="s">
        <v>2984</v>
      </c>
      <c r="F156" s="179" t="s">
        <v>2568</v>
      </c>
      <c r="G156" s="179"/>
      <c r="H156" s="183">
        <v>573.04</v>
      </c>
    </row>
    <row r="157" spans="1:8" ht="66" customHeight="1" x14ac:dyDescent="0.15">
      <c r="A157" s="190" t="s">
        <v>2438</v>
      </c>
      <c r="B157" s="180" t="s">
        <v>2288</v>
      </c>
      <c r="C157" s="182"/>
      <c r="D157" s="179" t="s">
        <v>2290</v>
      </c>
      <c r="E157" s="183" t="s">
        <v>2985</v>
      </c>
      <c r="F157" s="179" t="s">
        <v>2569</v>
      </c>
      <c r="G157" s="179"/>
      <c r="H157" s="183">
        <v>934.96</v>
      </c>
    </row>
    <row r="158" spans="1:8" ht="66" customHeight="1" x14ac:dyDescent="0.15">
      <c r="A158" s="190" t="s">
        <v>2438</v>
      </c>
      <c r="B158" s="180" t="s">
        <v>2288</v>
      </c>
      <c r="C158" s="182"/>
      <c r="D158" s="179" t="s">
        <v>2290</v>
      </c>
      <c r="E158" s="183" t="s">
        <v>2986</v>
      </c>
      <c r="F158" s="179" t="s">
        <v>2570</v>
      </c>
      <c r="G158" s="179"/>
      <c r="H158" s="183">
        <v>2050.88</v>
      </c>
    </row>
    <row r="159" spans="1:8" ht="66" customHeight="1" x14ac:dyDescent="0.15">
      <c r="A159" s="190" t="s">
        <v>2438</v>
      </c>
      <c r="B159" s="180" t="s">
        <v>2288</v>
      </c>
      <c r="C159" s="182"/>
      <c r="D159" s="179" t="s">
        <v>2290</v>
      </c>
      <c r="E159" s="183" t="s">
        <v>2987</v>
      </c>
      <c r="F159" s="179" t="s">
        <v>2571</v>
      </c>
      <c r="G159" s="179"/>
      <c r="H159" s="183">
        <v>150.80000000000001</v>
      </c>
    </row>
    <row r="160" spans="1:8" ht="66" customHeight="1" x14ac:dyDescent="0.15">
      <c r="A160" s="190" t="s">
        <v>2438</v>
      </c>
      <c r="B160" s="180" t="s">
        <v>2288</v>
      </c>
      <c r="C160" s="182"/>
      <c r="D160" s="179" t="s">
        <v>2290</v>
      </c>
      <c r="E160" s="183" t="s">
        <v>2988</v>
      </c>
      <c r="F160" s="179" t="s">
        <v>2572</v>
      </c>
      <c r="G160" s="179"/>
      <c r="H160" s="183">
        <v>723.84</v>
      </c>
    </row>
    <row r="161" spans="1:8" ht="66" customHeight="1" x14ac:dyDescent="0.15">
      <c r="A161" s="190" t="s">
        <v>2438</v>
      </c>
      <c r="B161" s="180" t="s">
        <v>2288</v>
      </c>
      <c r="C161" s="182"/>
      <c r="D161" s="179" t="s">
        <v>2290</v>
      </c>
      <c r="E161" s="183" t="s">
        <v>2989</v>
      </c>
      <c r="F161" s="179" t="s">
        <v>2573</v>
      </c>
      <c r="G161" s="179"/>
      <c r="H161" s="183">
        <v>1477.84</v>
      </c>
    </row>
    <row r="162" spans="1:8" ht="66" customHeight="1" x14ac:dyDescent="0.15">
      <c r="A162" s="190" t="s">
        <v>2438</v>
      </c>
      <c r="B162" s="180" t="s">
        <v>2288</v>
      </c>
      <c r="C162" s="182"/>
      <c r="D162" s="179" t="s">
        <v>2290</v>
      </c>
      <c r="E162" s="183" t="s">
        <v>2990</v>
      </c>
      <c r="F162" s="179" t="s">
        <v>2574</v>
      </c>
      <c r="G162" s="179"/>
      <c r="H162" s="183">
        <v>1296.8800000000001</v>
      </c>
    </row>
    <row r="163" spans="1:8" ht="66" customHeight="1" x14ac:dyDescent="0.15">
      <c r="A163" s="190" t="s">
        <v>2438</v>
      </c>
      <c r="B163" s="180" t="s">
        <v>2288</v>
      </c>
      <c r="C163" s="182"/>
      <c r="D163" s="179" t="s">
        <v>2290</v>
      </c>
      <c r="E163" s="183" t="s">
        <v>2991</v>
      </c>
      <c r="F163" s="179" t="s">
        <v>2575</v>
      </c>
      <c r="G163" s="179"/>
      <c r="H163" s="183">
        <v>844.48</v>
      </c>
    </row>
    <row r="164" spans="1:8" ht="66" customHeight="1" x14ac:dyDescent="0.15">
      <c r="A164" s="190" t="s">
        <v>2438</v>
      </c>
      <c r="B164" s="180" t="s">
        <v>2288</v>
      </c>
      <c r="C164" s="182"/>
      <c r="D164" s="179" t="s">
        <v>2290</v>
      </c>
      <c r="E164" s="183" t="s">
        <v>2992</v>
      </c>
      <c r="F164" s="179" t="s">
        <v>2576</v>
      </c>
      <c r="G164" s="179"/>
      <c r="H164" s="183">
        <v>1176.24</v>
      </c>
    </row>
    <row r="165" spans="1:8" ht="66" customHeight="1" x14ac:dyDescent="0.15">
      <c r="A165" s="190" t="s">
        <v>2438</v>
      </c>
      <c r="B165" s="180" t="s">
        <v>2288</v>
      </c>
      <c r="C165" s="182"/>
      <c r="D165" s="179" t="s">
        <v>2290</v>
      </c>
      <c r="E165" s="183" t="s">
        <v>2993</v>
      </c>
      <c r="F165" s="179" t="s">
        <v>2577</v>
      </c>
      <c r="G165" s="179"/>
      <c r="H165" s="183">
        <v>150.80000000000001</v>
      </c>
    </row>
    <row r="166" spans="1:8" ht="66" customHeight="1" x14ac:dyDescent="0.15">
      <c r="A166" s="190" t="s">
        <v>2438</v>
      </c>
      <c r="B166" s="180" t="s">
        <v>2288</v>
      </c>
      <c r="C166" s="182"/>
      <c r="D166" s="179" t="s">
        <v>2290</v>
      </c>
      <c r="E166" s="183" t="s">
        <v>2403</v>
      </c>
      <c r="F166" s="179" t="s">
        <v>2421</v>
      </c>
      <c r="G166" s="179"/>
      <c r="H166" s="183">
        <v>814.32</v>
      </c>
    </row>
    <row r="167" spans="1:8" ht="66" customHeight="1" x14ac:dyDescent="0.15">
      <c r="A167" s="190" t="s">
        <v>2438</v>
      </c>
      <c r="B167" s="180" t="s">
        <v>2288</v>
      </c>
      <c r="C167" s="182"/>
      <c r="D167" s="179" t="s">
        <v>2290</v>
      </c>
      <c r="E167" s="183" t="s">
        <v>2994</v>
      </c>
      <c r="F167" s="179" t="s">
        <v>2578</v>
      </c>
      <c r="G167" s="179"/>
      <c r="H167" s="183">
        <v>754</v>
      </c>
    </row>
    <row r="168" spans="1:8" ht="66" customHeight="1" x14ac:dyDescent="0.15">
      <c r="A168" s="190" t="s">
        <v>2438</v>
      </c>
      <c r="B168" s="180" t="s">
        <v>2288</v>
      </c>
      <c r="C168" s="182"/>
      <c r="D168" s="179" t="s">
        <v>2290</v>
      </c>
      <c r="E168" s="183" t="s">
        <v>2995</v>
      </c>
      <c r="F168" s="179" t="s">
        <v>2579</v>
      </c>
      <c r="G168" s="179"/>
      <c r="H168" s="183">
        <v>2804.88</v>
      </c>
    </row>
    <row r="169" spans="1:8" ht="66" customHeight="1" x14ac:dyDescent="0.15">
      <c r="A169" s="190" t="s">
        <v>2438</v>
      </c>
      <c r="B169" s="180" t="s">
        <v>2288</v>
      </c>
      <c r="C169" s="182"/>
      <c r="D169" s="179" t="s">
        <v>2290</v>
      </c>
      <c r="E169" s="183" t="s">
        <v>2996</v>
      </c>
      <c r="F169" s="179" t="s">
        <v>2580</v>
      </c>
      <c r="G169" s="179"/>
      <c r="H169" s="183">
        <v>693.68</v>
      </c>
    </row>
    <row r="170" spans="1:8" ht="66" customHeight="1" x14ac:dyDescent="0.15">
      <c r="A170" s="190" t="s">
        <v>2438</v>
      </c>
      <c r="B170" s="180" t="s">
        <v>2288</v>
      </c>
      <c r="C170" s="182"/>
      <c r="D170" s="179" t="s">
        <v>2290</v>
      </c>
      <c r="E170" s="183" t="s">
        <v>2997</v>
      </c>
      <c r="F170" s="179" t="s">
        <v>2581</v>
      </c>
      <c r="G170" s="179"/>
      <c r="H170" s="183">
        <v>301.60000000000002</v>
      </c>
    </row>
    <row r="171" spans="1:8" ht="66" customHeight="1" x14ac:dyDescent="0.15">
      <c r="A171" s="190" t="s">
        <v>2438</v>
      </c>
      <c r="B171" s="180" t="s">
        <v>2288</v>
      </c>
      <c r="C171" s="182"/>
      <c r="D171" s="179" t="s">
        <v>2290</v>
      </c>
      <c r="E171" s="183" t="s">
        <v>2998</v>
      </c>
      <c r="F171" s="179" t="s">
        <v>2582</v>
      </c>
      <c r="G171" s="179"/>
      <c r="H171" s="183">
        <v>422.24</v>
      </c>
    </row>
    <row r="172" spans="1:8" ht="66" customHeight="1" x14ac:dyDescent="0.15">
      <c r="A172" s="190" t="s">
        <v>2438</v>
      </c>
      <c r="B172" s="180" t="s">
        <v>2288</v>
      </c>
      <c r="C172" s="182"/>
      <c r="D172" s="179" t="s">
        <v>2290</v>
      </c>
      <c r="E172" s="183" t="s">
        <v>2406</v>
      </c>
      <c r="F172" s="179" t="s">
        <v>2424</v>
      </c>
      <c r="G172" s="179"/>
      <c r="H172" s="183">
        <v>1688.96</v>
      </c>
    </row>
    <row r="173" spans="1:8" ht="66" customHeight="1" x14ac:dyDescent="0.15">
      <c r="A173" s="190" t="s">
        <v>2438</v>
      </c>
      <c r="B173" s="180" t="s">
        <v>2288</v>
      </c>
      <c r="C173" s="182"/>
      <c r="D173" s="179" t="s">
        <v>2290</v>
      </c>
      <c r="E173" s="183" t="s">
        <v>2999</v>
      </c>
      <c r="F173" s="179" t="s">
        <v>2583</v>
      </c>
      <c r="G173" s="179"/>
      <c r="H173" s="183">
        <v>693.68</v>
      </c>
    </row>
    <row r="174" spans="1:8" ht="66" customHeight="1" x14ac:dyDescent="0.15">
      <c r="A174" s="190" t="s">
        <v>2438</v>
      </c>
      <c r="B174" s="180" t="s">
        <v>2288</v>
      </c>
      <c r="C174" s="182"/>
      <c r="D174" s="179" t="s">
        <v>2290</v>
      </c>
      <c r="E174" s="183" t="s">
        <v>3000</v>
      </c>
      <c r="F174" s="179" t="s">
        <v>2584</v>
      </c>
      <c r="G174" s="179"/>
      <c r="H174" s="183">
        <v>603.20000000000005</v>
      </c>
    </row>
    <row r="175" spans="1:8" ht="66" customHeight="1" x14ac:dyDescent="0.15">
      <c r="A175" s="190" t="s">
        <v>2439</v>
      </c>
      <c r="B175" s="180" t="s">
        <v>2288</v>
      </c>
      <c r="C175" s="182"/>
      <c r="D175" s="179" t="s">
        <v>2290</v>
      </c>
      <c r="E175" s="183" t="s">
        <v>3001</v>
      </c>
      <c r="F175" s="179" t="s">
        <v>2585</v>
      </c>
      <c r="G175" s="179"/>
      <c r="H175" s="183">
        <v>10750.01</v>
      </c>
    </row>
    <row r="176" spans="1:8" ht="66" customHeight="1" x14ac:dyDescent="0.15">
      <c r="A176" s="190" t="s">
        <v>2440</v>
      </c>
      <c r="B176" s="180" t="s">
        <v>2288</v>
      </c>
      <c r="C176" s="182"/>
      <c r="D176" s="179" t="s">
        <v>2290</v>
      </c>
      <c r="E176" s="183" t="s">
        <v>3001</v>
      </c>
      <c r="F176" s="179" t="s">
        <v>2585</v>
      </c>
      <c r="G176" s="179"/>
      <c r="H176" s="183">
        <v>64960</v>
      </c>
    </row>
    <row r="177" spans="1:8" ht="66" customHeight="1" x14ac:dyDescent="0.15">
      <c r="A177" s="190" t="s">
        <v>2441</v>
      </c>
      <c r="B177" s="180" t="s">
        <v>2288</v>
      </c>
      <c r="C177" s="182"/>
      <c r="D177" s="179" t="s">
        <v>2290</v>
      </c>
      <c r="E177" s="183" t="s">
        <v>2400</v>
      </c>
      <c r="F177" s="179" t="s">
        <v>2418</v>
      </c>
      <c r="G177" s="179"/>
      <c r="H177" s="183">
        <v>40600</v>
      </c>
    </row>
    <row r="178" spans="1:8" ht="66" customHeight="1" x14ac:dyDescent="0.15">
      <c r="A178" s="190" t="s">
        <v>2442</v>
      </c>
      <c r="B178" s="180" t="s">
        <v>2288</v>
      </c>
      <c r="C178" s="182"/>
      <c r="D178" s="179" t="s">
        <v>2290</v>
      </c>
      <c r="E178" s="183" t="s">
        <v>2400</v>
      </c>
      <c r="F178" s="179" t="s">
        <v>2418</v>
      </c>
      <c r="G178" s="179"/>
      <c r="H178" s="183">
        <v>58000</v>
      </c>
    </row>
    <row r="179" spans="1:8" ht="66" customHeight="1" x14ac:dyDescent="0.15">
      <c r="A179" s="190" t="s">
        <v>2443</v>
      </c>
      <c r="B179" s="180" t="s">
        <v>2288</v>
      </c>
      <c r="C179" s="182"/>
      <c r="D179" s="179" t="s">
        <v>2290</v>
      </c>
      <c r="E179" s="183" t="s">
        <v>2400</v>
      </c>
      <c r="F179" s="179" t="s">
        <v>2418</v>
      </c>
      <c r="G179" s="179"/>
      <c r="H179" s="183">
        <v>17975.5</v>
      </c>
    </row>
    <row r="180" spans="1:8" ht="66" customHeight="1" x14ac:dyDescent="0.15">
      <c r="A180" s="190" t="s">
        <v>2444</v>
      </c>
      <c r="B180" s="180" t="s">
        <v>2288</v>
      </c>
      <c r="C180" s="182"/>
      <c r="D180" s="179" t="s">
        <v>2290</v>
      </c>
      <c r="E180" s="183" t="s">
        <v>2400</v>
      </c>
      <c r="F180" s="179" t="s">
        <v>2418</v>
      </c>
      <c r="G180" s="179"/>
      <c r="H180" s="183">
        <v>98600</v>
      </c>
    </row>
    <row r="181" spans="1:8" ht="66" customHeight="1" x14ac:dyDescent="0.15">
      <c r="A181" s="190" t="s">
        <v>2445</v>
      </c>
      <c r="B181" s="180" t="s">
        <v>2288</v>
      </c>
      <c r="C181" s="182"/>
      <c r="D181" s="179" t="s">
        <v>2290</v>
      </c>
      <c r="E181" s="183" t="s">
        <v>2400</v>
      </c>
      <c r="F181" s="179" t="s">
        <v>2418</v>
      </c>
      <c r="G181" s="179"/>
      <c r="H181" s="183">
        <v>63800</v>
      </c>
    </row>
    <row r="182" spans="1:8" ht="66" customHeight="1" x14ac:dyDescent="0.15">
      <c r="A182" s="190" t="s">
        <v>2446</v>
      </c>
      <c r="B182" s="180" t="s">
        <v>2288</v>
      </c>
      <c r="C182" s="182"/>
      <c r="D182" s="179" t="s">
        <v>2290</v>
      </c>
      <c r="E182" s="183" t="s">
        <v>2400</v>
      </c>
      <c r="F182" s="179" t="s">
        <v>2418</v>
      </c>
      <c r="G182" s="179"/>
      <c r="H182" s="183">
        <v>139200</v>
      </c>
    </row>
    <row r="183" spans="1:8" ht="66" customHeight="1" x14ac:dyDescent="0.15">
      <c r="A183" s="190" t="s">
        <v>2447</v>
      </c>
      <c r="B183" s="180" t="s">
        <v>2288</v>
      </c>
      <c r="C183" s="182"/>
      <c r="D183" s="179" t="s">
        <v>2290</v>
      </c>
      <c r="E183" s="183" t="s">
        <v>2399</v>
      </c>
      <c r="F183" s="179" t="s">
        <v>2417</v>
      </c>
      <c r="G183" s="179"/>
      <c r="H183" s="183">
        <v>52200</v>
      </c>
    </row>
    <row r="184" spans="1:8" ht="66" customHeight="1" x14ac:dyDescent="0.15">
      <c r="A184" s="190" t="s">
        <v>2448</v>
      </c>
      <c r="B184" s="180" t="s">
        <v>2288</v>
      </c>
      <c r="C184" s="182"/>
      <c r="D184" s="179" t="s">
        <v>2290</v>
      </c>
      <c r="E184" s="183" t="s">
        <v>2333</v>
      </c>
      <c r="F184" s="179" t="s">
        <v>2370</v>
      </c>
      <c r="G184" s="179"/>
      <c r="H184" s="183">
        <v>3500</v>
      </c>
    </row>
    <row r="185" spans="1:8" ht="66" customHeight="1" x14ac:dyDescent="0.15">
      <c r="A185" s="190" t="s">
        <v>2448</v>
      </c>
      <c r="B185" s="180" t="s">
        <v>2288</v>
      </c>
      <c r="C185" s="182"/>
      <c r="D185" s="179" t="s">
        <v>2290</v>
      </c>
      <c r="E185" s="183" t="s">
        <v>2324</v>
      </c>
      <c r="F185" s="179" t="s">
        <v>2361</v>
      </c>
      <c r="G185" s="179"/>
      <c r="H185" s="183">
        <v>3500</v>
      </c>
    </row>
    <row r="186" spans="1:8" ht="66" customHeight="1" x14ac:dyDescent="0.15">
      <c r="A186" s="190" t="s">
        <v>2448</v>
      </c>
      <c r="B186" s="180" t="s">
        <v>2288</v>
      </c>
      <c r="C186" s="182"/>
      <c r="D186" s="179" t="s">
        <v>2290</v>
      </c>
      <c r="E186" s="183" t="s">
        <v>2334</v>
      </c>
      <c r="F186" s="179" t="s">
        <v>2371</v>
      </c>
      <c r="G186" s="179"/>
      <c r="H186" s="183">
        <v>3500</v>
      </c>
    </row>
    <row r="187" spans="1:8" ht="66" customHeight="1" x14ac:dyDescent="0.15">
      <c r="A187" s="190" t="s">
        <v>2448</v>
      </c>
      <c r="B187" s="180" t="s">
        <v>2288</v>
      </c>
      <c r="C187" s="182"/>
      <c r="D187" s="179" t="s">
        <v>2290</v>
      </c>
      <c r="E187" s="183" t="s">
        <v>2336</v>
      </c>
      <c r="F187" s="179" t="s">
        <v>2373</v>
      </c>
      <c r="G187" s="179"/>
      <c r="H187" s="183">
        <v>3500</v>
      </c>
    </row>
    <row r="188" spans="1:8" ht="66" customHeight="1" x14ac:dyDescent="0.15">
      <c r="A188" s="190" t="s">
        <v>2448</v>
      </c>
      <c r="B188" s="180" t="s">
        <v>2288</v>
      </c>
      <c r="C188" s="182"/>
      <c r="D188" s="179" t="s">
        <v>2290</v>
      </c>
      <c r="E188" s="183" t="s">
        <v>2327</v>
      </c>
      <c r="F188" s="179" t="s">
        <v>2364</v>
      </c>
      <c r="G188" s="179"/>
      <c r="H188" s="183">
        <v>3500</v>
      </c>
    </row>
    <row r="189" spans="1:8" ht="66" customHeight="1" x14ac:dyDescent="0.15">
      <c r="A189" s="190" t="s">
        <v>2448</v>
      </c>
      <c r="B189" s="180" t="s">
        <v>2288</v>
      </c>
      <c r="C189" s="182"/>
      <c r="D189" s="179" t="s">
        <v>2290</v>
      </c>
      <c r="E189" s="183" t="s">
        <v>2401</v>
      </c>
      <c r="F189" s="179" t="s">
        <v>2419</v>
      </c>
      <c r="G189" s="179"/>
      <c r="H189" s="183">
        <v>2500</v>
      </c>
    </row>
    <row r="190" spans="1:8" ht="66" customHeight="1" x14ac:dyDescent="0.15">
      <c r="A190" s="190" t="s">
        <v>2448</v>
      </c>
      <c r="B190" s="180" t="s">
        <v>2288</v>
      </c>
      <c r="C190" s="182"/>
      <c r="D190" s="179" t="s">
        <v>2290</v>
      </c>
      <c r="E190" s="183" t="s">
        <v>2321</v>
      </c>
      <c r="F190" s="179" t="s">
        <v>2358</v>
      </c>
      <c r="G190" s="179"/>
      <c r="H190" s="183">
        <v>3500</v>
      </c>
    </row>
    <row r="191" spans="1:8" ht="66" customHeight="1" x14ac:dyDescent="0.15">
      <c r="A191" s="190" t="s">
        <v>2448</v>
      </c>
      <c r="B191" s="180" t="s">
        <v>2288</v>
      </c>
      <c r="C191" s="182"/>
      <c r="D191" s="179" t="s">
        <v>2290</v>
      </c>
      <c r="E191" s="183" t="s">
        <v>2335</v>
      </c>
      <c r="F191" s="179" t="s">
        <v>2372</v>
      </c>
      <c r="G191" s="179"/>
      <c r="H191" s="183">
        <v>1900</v>
      </c>
    </row>
    <row r="192" spans="1:8" ht="66" customHeight="1" x14ac:dyDescent="0.15">
      <c r="A192" s="190" t="s">
        <v>2448</v>
      </c>
      <c r="B192" s="180" t="s">
        <v>2288</v>
      </c>
      <c r="C192" s="182"/>
      <c r="D192" s="179" t="s">
        <v>2290</v>
      </c>
      <c r="E192" s="183" t="s">
        <v>2328</v>
      </c>
      <c r="F192" s="179" t="s">
        <v>2365</v>
      </c>
      <c r="G192" s="179"/>
      <c r="H192" s="183">
        <v>3500</v>
      </c>
    </row>
    <row r="193" spans="1:8" ht="66" customHeight="1" x14ac:dyDescent="0.15">
      <c r="A193" s="190" t="s">
        <v>2448</v>
      </c>
      <c r="B193" s="180" t="s">
        <v>2288</v>
      </c>
      <c r="C193" s="182"/>
      <c r="D193" s="179" t="s">
        <v>2290</v>
      </c>
      <c r="E193" s="183" t="s">
        <v>2326</v>
      </c>
      <c r="F193" s="179" t="s">
        <v>2363</v>
      </c>
      <c r="G193" s="179"/>
      <c r="H193" s="183">
        <v>3500</v>
      </c>
    </row>
    <row r="194" spans="1:8" ht="66" customHeight="1" x14ac:dyDescent="0.15">
      <c r="A194" s="190" t="s">
        <v>2448</v>
      </c>
      <c r="B194" s="180" t="s">
        <v>2288</v>
      </c>
      <c r="C194" s="182"/>
      <c r="D194" s="179" t="s">
        <v>2290</v>
      </c>
      <c r="E194" s="183" t="s">
        <v>2323</v>
      </c>
      <c r="F194" s="179" t="s">
        <v>2360</v>
      </c>
      <c r="G194" s="179"/>
      <c r="H194" s="183">
        <v>3500</v>
      </c>
    </row>
    <row r="195" spans="1:8" ht="66" customHeight="1" x14ac:dyDescent="0.15">
      <c r="A195" s="190" t="s">
        <v>2448</v>
      </c>
      <c r="B195" s="180" t="s">
        <v>2288</v>
      </c>
      <c r="C195" s="182"/>
      <c r="D195" s="179" t="s">
        <v>2290</v>
      </c>
      <c r="E195" s="183" t="s">
        <v>2322</v>
      </c>
      <c r="F195" s="179" t="s">
        <v>2359</v>
      </c>
      <c r="G195" s="179"/>
      <c r="H195" s="183">
        <v>3500</v>
      </c>
    </row>
    <row r="196" spans="1:8" ht="66" customHeight="1" x14ac:dyDescent="0.15">
      <c r="A196" s="190" t="s">
        <v>2448</v>
      </c>
      <c r="B196" s="180" t="s">
        <v>2288</v>
      </c>
      <c r="C196" s="182"/>
      <c r="D196" s="179" t="s">
        <v>2290</v>
      </c>
      <c r="E196" s="183" t="s">
        <v>2331</v>
      </c>
      <c r="F196" s="179" t="s">
        <v>2368</v>
      </c>
      <c r="G196" s="179"/>
      <c r="H196" s="183">
        <v>3500</v>
      </c>
    </row>
    <row r="197" spans="1:8" ht="66" customHeight="1" x14ac:dyDescent="0.15">
      <c r="A197" s="190" t="s">
        <v>2448</v>
      </c>
      <c r="B197" s="180" t="s">
        <v>2288</v>
      </c>
      <c r="C197" s="182"/>
      <c r="D197" s="179" t="s">
        <v>2290</v>
      </c>
      <c r="E197" s="183" t="s">
        <v>2320</v>
      </c>
      <c r="F197" s="179" t="s">
        <v>2357</v>
      </c>
      <c r="G197" s="179"/>
      <c r="H197" s="183">
        <v>2500</v>
      </c>
    </row>
    <row r="198" spans="1:8" ht="66" customHeight="1" x14ac:dyDescent="0.15">
      <c r="A198" s="190" t="s">
        <v>2448</v>
      </c>
      <c r="B198" s="180" t="s">
        <v>2288</v>
      </c>
      <c r="C198" s="182"/>
      <c r="D198" s="179" t="s">
        <v>2290</v>
      </c>
      <c r="E198" s="183" t="s">
        <v>2329</v>
      </c>
      <c r="F198" s="179" t="s">
        <v>2366</v>
      </c>
      <c r="G198" s="179"/>
      <c r="H198" s="183">
        <v>3500</v>
      </c>
    </row>
    <row r="199" spans="1:8" ht="66" customHeight="1" x14ac:dyDescent="0.15">
      <c r="A199" s="190" t="s">
        <v>2448</v>
      </c>
      <c r="B199" s="180" t="s">
        <v>2288</v>
      </c>
      <c r="C199" s="182"/>
      <c r="D199" s="179" t="s">
        <v>2290</v>
      </c>
      <c r="E199" s="183" t="s">
        <v>2402</v>
      </c>
      <c r="F199" s="179" t="s">
        <v>2420</v>
      </c>
      <c r="G199" s="179"/>
      <c r="H199" s="183">
        <v>3500</v>
      </c>
    </row>
    <row r="200" spans="1:8" ht="66" customHeight="1" x14ac:dyDescent="0.15">
      <c r="A200" s="190" t="s">
        <v>2448</v>
      </c>
      <c r="B200" s="180" t="s">
        <v>2288</v>
      </c>
      <c r="C200" s="182"/>
      <c r="D200" s="179" t="s">
        <v>2290</v>
      </c>
      <c r="E200" s="183" t="s">
        <v>2332</v>
      </c>
      <c r="F200" s="179" t="s">
        <v>2369</v>
      </c>
      <c r="G200" s="179"/>
      <c r="H200" s="183">
        <v>3500</v>
      </c>
    </row>
    <row r="201" spans="1:8" ht="66" customHeight="1" x14ac:dyDescent="0.15">
      <c r="A201" s="190" t="s">
        <v>2448</v>
      </c>
      <c r="B201" s="180" t="s">
        <v>2288</v>
      </c>
      <c r="C201" s="182"/>
      <c r="D201" s="179" t="s">
        <v>2290</v>
      </c>
      <c r="E201" s="183" t="s">
        <v>2325</v>
      </c>
      <c r="F201" s="179" t="s">
        <v>2362</v>
      </c>
      <c r="G201" s="179"/>
      <c r="H201" s="183">
        <v>3500</v>
      </c>
    </row>
    <row r="202" spans="1:8" ht="66" customHeight="1" x14ac:dyDescent="0.15">
      <c r="A202" s="190" t="s">
        <v>2448</v>
      </c>
      <c r="B202" s="180" t="s">
        <v>2288</v>
      </c>
      <c r="C202" s="182"/>
      <c r="D202" s="179" t="s">
        <v>2290</v>
      </c>
      <c r="E202" s="183" t="s">
        <v>2337</v>
      </c>
      <c r="F202" s="179" t="s">
        <v>2374</v>
      </c>
      <c r="G202" s="179"/>
      <c r="H202" s="183">
        <v>3500</v>
      </c>
    </row>
    <row r="203" spans="1:8" ht="66" customHeight="1" x14ac:dyDescent="0.15">
      <c r="A203" s="190" t="s">
        <v>2448</v>
      </c>
      <c r="B203" s="180" t="s">
        <v>2288</v>
      </c>
      <c r="C203" s="182"/>
      <c r="D203" s="179" t="s">
        <v>2290</v>
      </c>
      <c r="E203" s="183" t="s">
        <v>2330</v>
      </c>
      <c r="F203" s="179" t="s">
        <v>2367</v>
      </c>
      <c r="G203" s="179"/>
      <c r="H203" s="183">
        <v>3500</v>
      </c>
    </row>
    <row r="204" spans="1:8" ht="66" customHeight="1" x14ac:dyDescent="0.15">
      <c r="A204" s="190" t="s">
        <v>2449</v>
      </c>
      <c r="B204" s="180" t="s">
        <v>2288</v>
      </c>
      <c r="C204" s="182"/>
      <c r="D204" s="179" t="s">
        <v>2290</v>
      </c>
      <c r="E204" s="183" t="s">
        <v>2344</v>
      </c>
      <c r="F204" s="179" t="s">
        <v>2381</v>
      </c>
      <c r="G204" s="179"/>
      <c r="H204" s="183">
        <v>250</v>
      </c>
    </row>
    <row r="205" spans="1:8" ht="66" customHeight="1" x14ac:dyDescent="0.15">
      <c r="A205" s="190" t="s">
        <v>2449</v>
      </c>
      <c r="B205" s="180" t="s">
        <v>2288</v>
      </c>
      <c r="C205" s="182"/>
      <c r="D205" s="179" t="s">
        <v>2290</v>
      </c>
      <c r="E205" s="183" t="s">
        <v>2344</v>
      </c>
      <c r="F205" s="179" t="s">
        <v>2381</v>
      </c>
      <c r="G205" s="179"/>
      <c r="H205" s="183">
        <v>1257.2</v>
      </c>
    </row>
    <row r="206" spans="1:8" ht="66" customHeight="1" x14ac:dyDescent="0.15">
      <c r="A206" s="190" t="s">
        <v>2450</v>
      </c>
      <c r="B206" s="180" t="s">
        <v>2288</v>
      </c>
      <c r="C206" s="182"/>
      <c r="D206" s="179" t="s">
        <v>2290</v>
      </c>
      <c r="E206" s="183" t="s">
        <v>2992</v>
      </c>
      <c r="F206" s="179" t="s">
        <v>2576</v>
      </c>
      <c r="G206" s="179"/>
      <c r="H206" s="183">
        <v>2998.99</v>
      </c>
    </row>
    <row r="207" spans="1:8" ht="66" customHeight="1" x14ac:dyDescent="0.15">
      <c r="A207" s="190" t="s">
        <v>2451</v>
      </c>
      <c r="B207" s="180" t="s">
        <v>2288</v>
      </c>
      <c r="C207" s="182"/>
      <c r="D207" s="179" t="s">
        <v>2290</v>
      </c>
      <c r="E207" s="183" t="s">
        <v>2989</v>
      </c>
      <c r="F207" s="179" t="s">
        <v>2573</v>
      </c>
      <c r="G207" s="179"/>
      <c r="H207" s="183">
        <v>1075</v>
      </c>
    </row>
    <row r="208" spans="1:8" ht="66" customHeight="1" x14ac:dyDescent="0.15">
      <c r="A208" s="190" t="s">
        <v>2451</v>
      </c>
      <c r="B208" s="180" t="s">
        <v>2288</v>
      </c>
      <c r="C208" s="182"/>
      <c r="D208" s="179" t="s">
        <v>2290</v>
      </c>
      <c r="E208" s="183" t="s">
        <v>2995</v>
      </c>
      <c r="F208" s="179" t="s">
        <v>2579</v>
      </c>
      <c r="G208" s="179"/>
      <c r="H208" s="183">
        <v>2322</v>
      </c>
    </row>
    <row r="209" spans="1:8" ht="66" customHeight="1" x14ac:dyDescent="0.15">
      <c r="A209" s="190" t="s">
        <v>2451</v>
      </c>
      <c r="B209" s="180" t="s">
        <v>2288</v>
      </c>
      <c r="C209" s="182"/>
      <c r="D209" s="179" t="s">
        <v>2290</v>
      </c>
      <c r="E209" s="183" t="s">
        <v>3002</v>
      </c>
      <c r="F209" s="179" t="s">
        <v>2586</v>
      </c>
      <c r="G209" s="179"/>
      <c r="H209" s="183">
        <v>1397.5</v>
      </c>
    </row>
    <row r="210" spans="1:8" ht="66" customHeight="1" x14ac:dyDescent="0.15">
      <c r="A210" s="190" t="s">
        <v>2451</v>
      </c>
      <c r="B210" s="180" t="s">
        <v>2288</v>
      </c>
      <c r="C210" s="182"/>
      <c r="D210" s="179" t="s">
        <v>2290</v>
      </c>
      <c r="E210" s="183" t="s">
        <v>2340</v>
      </c>
      <c r="F210" s="179" t="s">
        <v>2377</v>
      </c>
      <c r="G210" s="179"/>
      <c r="H210" s="183">
        <v>430</v>
      </c>
    </row>
    <row r="211" spans="1:8" ht="66" customHeight="1" x14ac:dyDescent="0.15">
      <c r="A211" s="190" t="s">
        <v>2451</v>
      </c>
      <c r="B211" s="180" t="s">
        <v>2288</v>
      </c>
      <c r="C211" s="182"/>
      <c r="D211" s="179" t="s">
        <v>2290</v>
      </c>
      <c r="E211" s="183" t="s">
        <v>2988</v>
      </c>
      <c r="F211" s="179" t="s">
        <v>2587</v>
      </c>
      <c r="G211" s="179"/>
      <c r="H211" s="183">
        <v>559</v>
      </c>
    </row>
    <row r="212" spans="1:8" ht="66" customHeight="1" x14ac:dyDescent="0.15">
      <c r="A212" s="190" t="s">
        <v>2451</v>
      </c>
      <c r="B212" s="180" t="s">
        <v>2288</v>
      </c>
      <c r="C212" s="182"/>
      <c r="D212" s="179" t="s">
        <v>2290</v>
      </c>
      <c r="E212" s="183" t="s">
        <v>3000</v>
      </c>
      <c r="F212" s="179" t="s">
        <v>2584</v>
      </c>
      <c r="G212" s="179"/>
      <c r="H212" s="183">
        <v>645</v>
      </c>
    </row>
    <row r="213" spans="1:8" ht="66" customHeight="1" x14ac:dyDescent="0.15">
      <c r="A213" s="190" t="s">
        <v>2451</v>
      </c>
      <c r="B213" s="180" t="s">
        <v>2288</v>
      </c>
      <c r="C213" s="182"/>
      <c r="D213" s="179" t="s">
        <v>2290</v>
      </c>
      <c r="E213" s="183" t="s">
        <v>2403</v>
      </c>
      <c r="F213" s="179" t="s">
        <v>2421</v>
      </c>
      <c r="G213" s="179"/>
      <c r="H213" s="183">
        <v>559</v>
      </c>
    </row>
    <row r="214" spans="1:8" ht="66" customHeight="1" x14ac:dyDescent="0.15">
      <c r="A214" s="190" t="s">
        <v>2451</v>
      </c>
      <c r="B214" s="180" t="s">
        <v>2288</v>
      </c>
      <c r="C214" s="182"/>
      <c r="D214" s="179" t="s">
        <v>2290</v>
      </c>
      <c r="E214" s="183" t="s">
        <v>2977</v>
      </c>
      <c r="F214" s="179" t="s">
        <v>2561</v>
      </c>
      <c r="G214" s="179"/>
      <c r="H214" s="183">
        <v>537.5</v>
      </c>
    </row>
    <row r="215" spans="1:8" ht="66" customHeight="1" x14ac:dyDescent="0.15">
      <c r="A215" s="190" t="s">
        <v>2451</v>
      </c>
      <c r="B215" s="180" t="s">
        <v>2288</v>
      </c>
      <c r="C215" s="182"/>
      <c r="D215" s="179" t="s">
        <v>2290</v>
      </c>
      <c r="E215" s="183" t="s">
        <v>2980</v>
      </c>
      <c r="F215" s="179" t="s">
        <v>2564</v>
      </c>
      <c r="G215" s="179"/>
      <c r="H215" s="183">
        <v>1290</v>
      </c>
    </row>
    <row r="216" spans="1:8" ht="66" customHeight="1" x14ac:dyDescent="0.15">
      <c r="A216" s="190" t="s">
        <v>2451</v>
      </c>
      <c r="B216" s="180" t="s">
        <v>2288</v>
      </c>
      <c r="C216" s="182"/>
      <c r="D216" s="179" t="s">
        <v>2290</v>
      </c>
      <c r="E216" s="183" t="s">
        <v>3003</v>
      </c>
      <c r="F216" s="179" t="s">
        <v>1067</v>
      </c>
      <c r="G216" s="179"/>
      <c r="H216" s="183">
        <v>6084.5</v>
      </c>
    </row>
    <row r="217" spans="1:8" ht="66" customHeight="1" x14ac:dyDescent="0.15">
      <c r="A217" s="190" t="s">
        <v>2451</v>
      </c>
      <c r="B217" s="180" t="s">
        <v>2288</v>
      </c>
      <c r="C217" s="182"/>
      <c r="D217" s="179" t="s">
        <v>2290</v>
      </c>
      <c r="E217" s="183" t="s">
        <v>3004</v>
      </c>
      <c r="F217" s="179" t="s">
        <v>2588</v>
      </c>
      <c r="G217" s="179"/>
      <c r="H217" s="183">
        <v>11610</v>
      </c>
    </row>
    <row r="218" spans="1:8" ht="66" customHeight="1" x14ac:dyDescent="0.15">
      <c r="A218" s="190" t="s">
        <v>2451</v>
      </c>
      <c r="B218" s="180" t="s">
        <v>2288</v>
      </c>
      <c r="C218" s="182"/>
      <c r="D218" s="179" t="s">
        <v>2290</v>
      </c>
      <c r="E218" s="183" t="s">
        <v>2406</v>
      </c>
      <c r="F218" s="179" t="s">
        <v>2424</v>
      </c>
      <c r="G218" s="179"/>
      <c r="H218" s="183">
        <v>1204</v>
      </c>
    </row>
    <row r="219" spans="1:8" ht="66" customHeight="1" x14ac:dyDescent="0.15">
      <c r="A219" s="190" t="s">
        <v>2452</v>
      </c>
      <c r="B219" s="180" t="s">
        <v>2288</v>
      </c>
      <c r="C219" s="182"/>
      <c r="D219" s="179" t="s">
        <v>2290</v>
      </c>
      <c r="E219" s="183" t="s">
        <v>2995</v>
      </c>
      <c r="F219" s="179" t="s">
        <v>2579</v>
      </c>
      <c r="G219" s="179"/>
      <c r="H219" s="183">
        <v>1953.27</v>
      </c>
    </row>
    <row r="220" spans="1:8" ht="66" customHeight="1" x14ac:dyDescent="0.15">
      <c r="A220" s="190" t="s">
        <v>2453</v>
      </c>
      <c r="B220" s="180" t="s">
        <v>2288</v>
      </c>
      <c r="C220" s="182"/>
      <c r="D220" s="179" t="s">
        <v>2290</v>
      </c>
      <c r="E220" s="183" t="s">
        <v>2996</v>
      </c>
      <c r="F220" s="179" t="s">
        <v>2589</v>
      </c>
      <c r="G220" s="179"/>
      <c r="H220" s="183">
        <v>12622.5</v>
      </c>
    </row>
    <row r="221" spans="1:8" ht="66" customHeight="1" x14ac:dyDescent="0.15">
      <c r="A221" s="190" t="s">
        <v>2454</v>
      </c>
      <c r="B221" s="180" t="s">
        <v>2288</v>
      </c>
      <c r="C221" s="182"/>
      <c r="D221" s="179" t="s">
        <v>2290</v>
      </c>
      <c r="E221" s="183" t="s">
        <v>2339</v>
      </c>
      <c r="F221" s="179" t="s">
        <v>2376</v>
      </c>
      <c r="G221" s="179"/>
      <c r="H221" s="183">
        <v>290</v>
      </c>
    </row>
    <row r="222" spans="1:8" ht="66" customHeight="1" x14ac:dyDescent="0.15">
      <c r="A222" s="190" t="s">
        <v>2455</v>
      </c>
      <c r="B222" s="180" t="s">
        <v>2288</v>
      </c>
      <c r="C222" s="182"/>
      <c r="D222" s="179" t="s">
        <v>2290</v>
      </c>
      <c r="E222" s="183" t="s">
        <v>2995</v>
      </c>
      <c r="F222" s="179" t="s">
        <v>2579</v>
      </c>
      <c r="G222" s="179"/>
      <c r="H222" s="183">
        <v>3828</v>
      </c>
    </row>
    <row r="223" spans="1:8" ht="66" customHeight="1" x14ac:dyDescent="0.15">
      <c r="A223" s="190" t="s">
        <v>2456</v>
      </c>
      <c r="B223" s="180" t="s">
        <v>2288</v>
      </c>
      <c r="C223" s="182"/>
      <c r="D223" s="179" t="s">
        <v>2290</v>
      </c>
      <c r="E223" s="183" t="s">
        <v>2348</v>
      </c>
      <c r="F223" s="179"/>
      <c r="G223" s="179" t="s">
        <v>91</v>
      </c>
      <c r="H223" s="183">
        <v>2831</v>
      </c>
    </row>
    <row r="224" spans="1:8" ht="66" customHeight="1" x14ac:dyDescent="0.15">
      <c r="A224" s="190" t="s">
        <v>2456</v>
      </c>
      <c r="B224" s="180" t="s">
        <v>2288</v>
      </c>
      <c r="C224" s="182"/>
      <c r="D224" s="179" t="s">
        <v>2290</v>
      </c>
      <c r="E224" s="183" t="s">
        <v>2348</v>
      </c>
      <c r="F224" s="179"/>
      <c r="G224" s="179" t="s">
        <v>91</v>
      </c>
      <c r="H224" s="183">
        <v>2831</v>
      </c>
    </row>
    <row r="225" spans="1:8" ht="66" customHeight="1" x14ac:dyDescent="0.15">
      <c r="A225" s="190" t="s">
        <v>2457</v>
      </c>
      <c r="B225" s="180" t="s">
        <v>2288</v>
      </c>
      <c r="C225" s="182"/>
      <c r="D225" s="179" t="s">
        <v>2290</v>
      </c>
      <c r="E225" s="183" t="s">
        <v>2346</v>
      </c>
      <c r="F225" s="179" t="s">
        <v>2383</v>
      </c>
      <c r="G225" s="179"/>
      <c r="H225" s="183">
        <v>3500</v>
      </c>
    </row>
    <row r="226" spans="1:8" ht="66" customHeight="1" x14ac:dyDescent="0.15">
      <c r="A226" s="190" t="s">
        <v>2457</v>
      </c>
      <c r="B226" s="180" t="s">
        <v>2288</v>
      </c>
      <c r="C226" s="182"/>
      <c r="D226" s="179" t="s">
        <v>2290</v>
      </c>
      <c r="E226" s="183" t="s">
        <v>2345</v>
      </c>
      <c r="F226" s="179" t="s">
        <v>2382</v>
      </c>
      <c r="G226" s="179"/>
      <c r="H226" s="183">
        <v>1800</v>
      </c>
    </row>
    <row r="227" spans="1:8" ht="66" customHeight="1" x14ac:dyDescent="0.15">
      <c r="A227" s="190" t="s">
        <v>2457</v>
      </c>
      <c r="B227" s="180" t="s">
        <v>2288</v>
      </c>
      <c r="C227" s="182"/>
      <c r="D227" s="179" t="s">
        <v>2290</v>
      </c>
      <c r="E227" s="183" t="s">
        <v>2347</v>
      </c>
      <c r="F227" s="179" t="s">
        <v>2384</v>
      </c>
      <c r="G227" s="179"/>
      <c r="H227" s="183">
        <v>3500</v>
      </c>
    </row>
    <row r="228" spans="1:8" ht="66" customHeight="1" x14ac:dyDescent="0.15">
      <c r="A228" s="190" t="s">
        <v>2458</v>
      </c>
      <c r="B228" s="180" t="s">
        <v>2288</v>
      </c>
      <c r="C228" s="182"/>
      <c r="D228" s="179" t="s">
        <v>2290</v>
      </c>
      <c r="E228" s="183" t="s">
        <v>2351</v>
      </c>
      <c r="F228" s="179" t="s">
        <v>2387</v>
      </c>
      <c r="G228" s="179"/>
      <c r="H228" s="183">
        <v>1100</v>
      </c>
    </row>
    <row r="229" spans="1:8" ht="66" customHeight="1" x14ac:dyDescent="0.15">
      <c r="A229" s="190" t="s">
        <v>2458</v>
      </c>
      <c r="B229" s="180" t="s">
        <v>2288</v>
      </c>
      <c r="C229" s="182"/>
      <c r="D229" s="179" t="s">
        <v>2290</v>
      </c>
      <c r="E229" s="183" t="s">
        <v>2350</v>
      </c>
      <c r="F229" s="179" t="s">
        <v>2386</v>
      </c>
      <c r="G229" s="179"/>
      <c r="H229" s="183">
        <v>2700</v>
      </c>
    </row>
    <row r="230" spans="1:8" ht="66" customHeight="1" x14ac:dyDescent="0.15">
      <c r="A230" s="190" t="s">
        <v>2458</v>
      </c>
      <c r="B230" s="180" t="s">
        <v>2288</v>
      </c>
      <c r="C230" s="182"/>
      <c r="D230" s="179" t="s">
        <v>2290</v>
      </c>
      <c r="E230" s="183" t="s">
        <v>2349</v>
      </c>
      <c r="F230" s="179" t="s">
        <v>2385</v>
      </c>
      <c r="G230" s="179"/>
      <c r="H230" s="183">
        <v>3500</v>
      </c>
    </row>
    <row r="231" spans="1:8" ht="66" customHeight="1" x14ac:dyDescent="0.15">
      <c r="A231" s="190" t="s">
        <v>2458</v>
      </c>
      <c r="B231" s="180" t="s">
        <v>2288</v>
      </c>
      <c r="C231" s="182"/>
      <c r="D231" s="179" t="s">
        <v>2290</v>
      </c>
      <c r="E231" s="183" t="s">
        <v>424</v>
      </c>
      <c r="F231" s="179" t="s">
        <v>426</v>
      </c>
      <c r="G231" s="179"/>
      <c r="H231" s="183">
        <v>2000</v>
      </c>
    </row>
    <row r="232" spans="1:8" ht="66" customHeight="1" x14ac:dyDescent="0.15">
      <c r="A232" s="190" t="s">
        <v>2458</v>
      </c>
      <c r="B232" s="180" t="s">
        <v>2288</v>
      </c>
      <c r="C232" s="182"/>
      <c r="D232" s="179" t="s">
        <v>2290</v>
      </c>
      <c r="E232" s="183" t="s">
        <v>2352</v>
      </c>
      <c r="F232" s="179" t="s">
        <v>2388</v>
      </c>
      <c r="G232" s="179"/>
      <c r="H232" s="183">
        <v>3800</v>
      </c>
    </row>
    <row r="233" spans="1:8" ht="66" customHeight="1" x14ac:dyDescent="0.15">
      <c r="A233" s="190" t="s">
        <v>2459</v>
      </c>
      <c r="B233" s="180" t="s">
        <v>2288</v>
      </c>
      <c r="C233" s="182"/>
      <c r="D233" s="179" t="s">
        <v>2290</v>
      </c>
      <c r="E233" s="183" t="s">
        <v>2311</v>
      </c>
      <c r="F233" s="179" t="s">
        <v>2299</v>
      </c>
      <c r="G233" s="179"/>
      <c r="H233" s="183">
        <v>534.75</v>
      </c>
    </row>
    <row r="234" spans="1:8" ht="66" customHeight="1" x14ac:dyDescent="0.15">
      <c r="A234" s="190" t="s">
        <v>2460</v>
      </c>
      <c r="B234" s="180" t="s">
        <v>2288</v>
      </c>
      <c r="C234" s="182"/>
      <c r="D234" s="179" t="s">
        <v>2290</v>
      </c>
      <c r="E234" s="183" t="s">
        <v>2291</v>
      </c>
      <c r="F234" s="179"/>
      <c r="G234" s="179" t="s">
        <v>2289</v>
      </c>
      <c r="H234" s="183">
        <v>4340</v>
      </c>
    </row>
    <row r="235" spans="1:8" ht="66" customHeight="1" x14ac:dyDescent="0.15">
      <c r="A235" s="190" t="s">
        <v>2461</v>
      </c>
      <c r="B235" s="180" t="s">
        <v>2288</v>
      </c>
      <c r="C235" s="182"/>
      <c r="D235" s="179" t="s">
        <v>2290</v>
      </c>
      <c r="E235" s="183" t="s">
        <v>2291</v>
      </c>
      <c r="F235" s="179"/>
      <c r="G235" s="179" t="s">
        <v>2289</v>
      </c>
      <c r="H235" s="183">
        <v>5500</v>
      </c>
    </row>
    <row r="236" spans="1:8" ht="66" customHeight="1" x14ac:dyDescent="0.15">
      <c r="A236" s="190" t="s">
        <v>2462</v>
      </c>
      <c r="B236" s="180" t="s">
        <v>2288</v>
      </c>
      <c r="C236" s="182"/>
      <c r="D236" s="179" t="s">
        <v>2290</v>
      </c>
      <c r="E236" s="183" t="s">
        <v>2291</v>
      </c>
      <c r="F236" s="179"/>
      <c r="G236" s="179" t="s">
        <v>2289</v>
      </c>
      <c r="H236" s="183">
        <v>4196.5</v>
      </c>
    </row>
    <row r="237" spans="1:8" ht="66" customHeight="1" thickBot="1" x14ac:dyDescent="0.2">
      <c r="A237" s="191" t="s">
        <v>2463</v>
      </c>
      <c r="B237" s="188" t="s">
        <v>2288</v>
      </c>
      <c r="C237" s="188"/>
      <c r="D237" s="188" t="s">
        <v>2290</v>
      </c>
      <c r="E237" s="189" t="s">
        <v>2291</v>
      </c>
      <c r="F237" s="188"/>
      <c r="G237" s="188" t="s">
        <v>2289</v>
      </c>
      <c r="H237" s="189">
        <v>9592</v>
      </c>
    </row>
    <row r="238" spans="1:8" ht="66" customHeight="1" x14ac:dyDescent="0.15">
      <c r="A238" s="192" t="s">
        <v>2590</v>
      </c>
      <c r="B238" s="180" t="s">
        <v>2288</v>
      </c>
      <c r="C238" s="182"/>
      <c r="D238" s="179" t="s">
        <v>2290</v>
      </c>
      <c r="E238" s="185" t="s">
        <v>3005</v>
      </c>
      <c r="F238" s="184" t="s">
        <v>2648</v>
      </c>
      <c r="G238" s="184"/>
      <c r="H238" s="185">
        <v>1740</v>
      </c>
    </row>
    <row r="239" spans="1:8" ht="66" customHeight="1" x14ac:dyDescent="0.15">
      <c r="A239" s="190" t="s">
        <v>2590</v>
      </c>
      <c r="B239" s="180" t="s">
        <v>2288</v>
      </c>
      <c r="C239" s="182"/>
      <c r="D239" s="179" t="s">
        <v>2290</v>
      </c>
      <c r="E239" s="183" t="s">
        <v>2126</v>
      </c>
      <c r="F239" s="179" t="s">
        <v>2127</v>
      </c>
      <c r="G239" s="179"/>
      <c r="H239" s="183">
        <v>1740</v>
      </c>
    </row>
    <row r="240" spans="1:8" ht="66" customHeight="1" x14ac:dyDescent="0.15">
      <c r="A240" s="190" t="s">
        <v>2590</v>
      </c>
      <c r="B240" s="180" t="s">
        <v>2288</v>
      </c>
      <c r="C240" s="182"/>
      <c r="D240" s="179" t="s">
        <v>2290</v>
      </c>
      <c r="E240" s="183" t="s">
        <v>3006</v>
      </c>
      <c r="F240" s="179" t="s">
        <v>535</v>
      </c>
      <c r="G240" s="179"/>
      <c r="H240" s="183">
        <v>1740</v>
      </c>
    </row>
    <row r="241" spans="1:8" ht="66" customHeight="1" x14ac:dyDescent="0.15">
      <c r="A241" s="190" t="s">
        <v>2591</v>
      </c>
      <c r="B241" s="180" t="s">
        <v>2288</v>
      </c>
      <c r="C241" s="182"/>
      <c r="D241" s="179" t="s">
        <v>2290</v>
      </c>
      <c r="E241" s="183" t="s">
        <v>3007</v>
      </c>
      <c r="F241" s="179" t="s">
        <v>2649</v>
      </c>
      <c r="G241" s="179"/>
      <c r="H241" s="183">
        <v>2680</v>
      </c>
    </row>
    <row r="242" spans="1:8" ht="66" customHeight="1" x14ac:dyDescent="0.15">
      <c r="A242" s="190" t="s">
        <v>2591</v>
      </c>
      <c r="B242" s="180" t="s">
        <v>2288</v>
      </c>
      <c r="C242" s="182"/>
      <c r="D242" s="179" t="s">
        <v>2290</v>
      </c>
      <c r="E242" s="183" t="s">
        <v>2919</v>
      </c>
      <c r="F242" s="179" t="s">
        <v>2504</v>
      </c>
      <c r="G242" s="179"/>
      <c r="H242" s="183">
        <v>2010</v>
      </c>
    </row>
    <row r="243" spans="1:8" ht="66" customHeight="1" x14ac:dyDescent="0.15">
      <c r="A243" s="190" t="s">
        <v>2591</v>
      </c>
      <c r="B243" s="180" t="s">
        <v>2288</v>
      </c>
      <c r="C243" s="182"/>
      <c r="D243" s="179" t="s">
        <v>2290</v>
      </c>
      <c r="E243" s="183" t="s">
        <v>3008</v>
      </c>
      <c r="F243" s="179" t="s">
        <v>2650</v>
      </c>
      <c r="G243" s="179"/>
      <c r="H243" s="183">
        <v>2010</v>
      </c>
    </row>
    <row r="244" spans="1:8" ht="66" customHeight="1" x14ac:dyDescent="0.15">
      <c r="A244" s="190" t="s">
        <v>2591</v>
      </c>
      <c r="B244" s="180" t="s">
        <v>2288</v>
      </c>
      <c r="C244" s="182"/>
      <c r="D244" s="179" t="s">
        <v>2290</v>
      </c>
      <c r="E244" s="183" t="s">
        <v>2398</v>
      </c>
      <c r="F244" s="179" t="s">
        <v>2416</v>
      </c>
      <c r="G244" s="179"/>
      <c r="H244" s="183">
        <v>2010</v>
      </c>
    </row>
    <row r="245" spans="1:8" ht="66" customHeight="1" x14ac:dyDescent="0.15">
      <c r="A245" s="190" t="s">
        <v>2591</v>
      </c>
      <c r="B245" s="180" t="s">
        <v>2288</v>
      </c>
      <c r="C245" s="182"/>
      <c r="D245" s="179" t="s">
        <v>2290</v>
      </c>
      <c r="E245" s="183" t="s">
        <v>3009</v>
      </c>
      <c r="F245" s="179" t="s">
        <v>2651</v>
      </c>
      <c r="G245" s="179"/>
      <c r="H245" s="183">
        <v>2680</v>
      </c>
    </row>
    <row r="246" spans="1:8" ht="66" customHeight="1" x14ac:dyDescent="0.15">
      <c r="A246" s="190" t="s">
        <v>2591</v>
      </c>
      <c r="B246" s="180" t="s">
        <v>2288</v>
      </c>
      <c r="C246" s="182"/>
      <c r="D246" s="179" t="s">
        <v>2290</v>
      </c>
      <c r="E246" s="183" t="s">
        <v>3010</v>
      </c>
      <c r="F246" s="179" t="s">
        <v>2652</v>
      </c>
      <c r="G246" s="179"/>
      <c r="H246" s="183">
        <v>2010</v>
      </c>
    </row>
    <row r="247" spans="1:8" ht="66" customHeight="1" x14ac:dyDescent="0.15">
      <c r="A247" s="190" t="s">
        <v>2591</v>
      </c>
      <c r="B247" s="180" t="s">
        <v>2288</v>
      </c>
      <c r="C247" s="182"/>
      <c r="D247" s="179" t="s">
        <v>2290</v>
      </c>
      <c r="E247" s="183" t="s">
        <v>2319</v>
      </c>
      <c r="F247" s="179" t="s">
        <v>2356</v>
      </c>
      <c r="G247" s="179"/>
      <c r="H247" s="183">
        <v>2680</v>
      </c>
    </row>
    <row r="248" spans="1:8" ht="66" customHeight="1" x14ac:dyDescent="0.15">
      <c r="A248" s="190" t="s">
        <v>2591</v>
      </c>
      <c r="B248" s="180" t="s">
        <v>2288</v>
      </c>
      <c r="C248" s="182"/>
      <c r="D248" s="179" t="s">
        <v>2290</v>
      </c>
      <c r="E248" s="183" t="s">
        <v>3011</v>
      </c>
      <c r="F248" s="179" t="s">
        <v>2653</v>
      </c>
      <c r="G248" s="179"/>
      <c r="H248" s="183">
        <v>2680</v>
      </c>
    </row>
    <row r="249" spans="1:8" ht="66" customHeight="1" x14ac:dyDescent="0.15">
      <c r="A249" s="190" t="s">
        <v>2591</v>
      </c>
      <c r="B249" s="180" t="s">
        <v>2288</v>
      </c>
      <c r="C249" s="182"/>
      <c r="D249" s="179" t="s">
        <v>2290</v>
      </c>
      <c r="E249" s="183" t="s">
        <v>3012</v>
      </c>
      <c r="F249" s="179" t="s">
        <v>2654</v>
      </c>
      <c r="G249" s="179"/>
      <c r="H249" s="183">
        <v>2680</v>
      </c>
    </row>
    <row r="250" spans="1:8" ht="66" customHeight="1" x14ac:dyDescent="0.15">
      <c r="A250" s="190" t="s">
        <v>2591</v>
      </c>
      <c r="B250" s="180" t="s">
        <v>2288</v>
      </c>
      <c r="C250" s="182"/>
      <c r="D250" s="179" t="s">
        <v>2290</v>
      </c>
      <c r="E250" s="183" t="s">
        <v>3013</v>
      </c>
      <c r="F250" s="179" t="s">
        <v>2655</v>
      </c>
      <c r="G250" s="179"/>
      <c r="H250" s="183">
        <v>1675</v>
      </c>
    </row>
    <row r="251" spans="1:8" ht="66" customHeight="1" x14ac:dyDescent="0.15">
      <c r="A251" s="190" t="s">
        <v>2591</v>
      </c>
      <c r="B251" s="180" t="s">
        <v>2288</v>
      </c>
      <c r="C251" s="182"/>
      <c r="D251" s="179" t="s">
        <v>2290</v>
      </c>
      <c r="E251" s="183" t="s">
        <v>3014</v>
      </c>
      <c r="F251" s="179" t="s">
        <v>2656</v>
      </c>
      <c r="G251" s="179"/>
      <c r="H251" s="183">
        <v>2010</v>
      </c>
    </row>
    <row r="252" spans="1:8" ht="66" customHeight="1" x14ac:dyDescent="0.15">
      <c r="A252" s="190" t="s">
        <v>2591</v>
      </c>
      <c r="B252" s="180" t="s">
        <v>2288</v>
      </c>
      <c r="C252" s="182"/>
      <c r="D252" s="179" t="s">
        <v>2290</v>
      </c>
      <c r="E252" s="183" t="s">
        <v>3015</v>
      </c>
      <c r="F252" s="179" t="s">
        <v>2657</v>
      </c>
      <c r="G252" s="179"/>
      <c r="H252" s="183">
        <v>2010</v>
      </c>
    </row>
    <row r="253" spans="1:8" ht="66" customHeight="1" x14ac:dyDescent="0.15">
      <c r="A253" s="190" t="s">
        <v>2591</v>
      </c>
      <c r="B253" s="180" t="s">
        <v>2288</v>
      </c>
      <c r="C253" s="182"/>
      <c r="D253" s="179" t="s">
        <v>2290</v>
      </c>
      <c r="E253" s="183" t="s">
        <v>3016</v>
      </c>
      <c r="F253" s="179" t="s">
        <v>2658</v>
      </c>
      <c r="G253" s="179"/>
      <c r="H253" s="183">
        <v>1675</v>
      </c>
    </row>
    <row r="254" spans="1:8" ht="66" customHeight="1" x14ac:dyDescent="0.15">
      <c r="A254" s="190" t="s">
        <v>2591</v>
      </c>
      <c r="B254" s="180" t="s">
        <v>2288</v>
      </c>
      <c r="C254" s="182"/>
      <c r="D254" s="179" t="s">
        <v>2290</v>
      </c>
      <c r="E254" s="183" t="s">
        <v>3017</v>
      </c>
      <c r="F254" s="179" t="s">
        <v>2659</v>
      </c>
      <c r="G254" s="179"/>
      <c r="H254" s="183">
        <v>2345</v>
      </c>
    </row>
    <row r="255" spans="1:8" ht="66" customHeight="1" x14ac:dyDescent="0.15">
      <c r="A255" s="190" t="s">
        <v>2591</v>
      </c>
      <c r="B255" s="180" t="s">
        <v>2288</v>
      </c>
      <c r="C255" s="182"/>
      <c r="D255" s="179" t="s">
        <v>2290</v>
      </c>
      <c r="E255" s="183" t="s">
        <v>3018</v>
      </c>
      <c r="F255" s="179" t="s">
        <v>2660</v>
      </c>
      <c r="G255" s="179"/>
      <c r="H255" s="183">
        <v>2010</v>
      </c>
    </row>
    <row r="256" spans="1:8" ht="66" customHeight="1" x14ac:dyDescent="0.15">
      <c r="A256" s="190" t="s">
        <v>2591</v>
      </c>
      <c r="B256" s="180" t="s">
        <v>2288</v>
      </c>
      <c r="C256" s="182"/>
      <c r="D256" s="179" t="s">
        <v>2290</v>
      </c>
      <c r="E256" s="183" t="s">
        <v>798</v>
      </c>
      <c r="F256" s="179" t="s">
        <v>2661</v>
      </c>
      <c r="G256" s="179"/>
      <c r="H256" s="183">
        <v>2010</v>
      </c>
    </row>
    <row r="257" spans="1:8" ht="66" customHeight="1" x14ac:dyDescent="0.15">
      <c r="A257" s="190" t="s">
        <v>2591</v>
      </c>
      <c r="B257" s="180" t="s">
        <v>2288</v>
      </c>
      <c r="C257" s="182"/>
      <c r="D257" s="179" t="s">
        <v>2290</v>
      </c>
      <c r="E257" s="183" t="s">
        <v>3019</v>
      </c>
      <c r="F257" s="179" t="s">
        <v>2662</v>
      </c>
      <c r="G257" s="179"/>
      <c r="H257" s="183">
        <v>2010</v>
      </c>
    </row>
    <row r="258" spans="1:8" ht="66" customHeight="1" x14ac:dyDescent="0.15">
      <c r="A258" s="190" t="s">
        <v>2591</v>
      </c>
      <c r="B258" s="180" t="s">
        <v>2288</v>
      </c>
      <c r="C258" s="182"/>
      <c r="D258" s="179" t="s">
        <v>2290</v>
      </c>
      <c r="E258" s="183" t="s">
        <v>3020</v>
      </c>
      <c r="F258" s="179" t="s">
        <v>2663</v>
      </c>
      <c r="G258" s="179"/>
      <c r="H258" s="183">
        <v>2010</v>
      </c>
    </row>
    <row r="259" spans="1:8" ht="66" customHeight="1" x14ac:dyDescent="0.15">
      <c r="A259" s="190" t="s">
        <v>2591</v>
      </c>
      <c r="B259" s="180" t="s">
        <v>2288</v>
      </c>
      <c r="C259" s="182"/>
      <c r="D259" s="179" t="s">
        <v>2290</v>
      </c>
      <c r="E259" s="183" t="s">
        <v>3021</v>
      </c>
      <c r="F259" s="179" t="s">
        <v>2664</v>
      </c>
      <c r="G259" s="179"/>
      <c r="H259" s="183">
        <v>2010</v>
      </c>
    </row>
    <row r="260" spans="1:8" ht="66" customHeight="1" x14ac:dyDescent="0.15">
      <c r="A260" s="190" t="s">
        <v>2591</v>
      </c>
      <c r="B260" s="180" t="s">
        <v>2288</v>
      </c>
      <c r="C260" s="182"/>
      <c r="D260" s="179" t="s">
        <v>2290</v>
      </c>
      <c r="E260" s="183" t="s">
        <v>2916</v>
      </c>
      <c r="F260" s="179" t="s">
        <v>2501</v>
      </c>
      <c r="G260" s="179"/>
      <c r="H260" s="183">
        <v>2010</v>
      </c>
    </row>
    <row r="261" spans="1:8" ht="66" customHeight="1" x14ac:dyDescent="0.15">
      <c r="A261" s="190" t="s">
        <v>2592</v>
      </c>
      <c r="B261" s="180" t="s">
        <v>2288</v>
      </c>
      <c r="C261" s="182"/>
      <c r="D261" s="179" t="s">
        <v>2290</v>
      </c>
      <c r="E261" s="183" t="s">
        <v>3022</v>
      </c>
      <c r="F261" s="179" t="s">
        <v>2665</v>
      </c>
      <c r="G261" s="179"/>
      <c r="H261" s="183">
        <v>1610</v>
      </c>
    </row>
    <row r="262" spans="1:8" ht="66" customHeight="1" x14ac:dyDescent="0.15">
      <c r="A262" s="190" t="s">
        <v>2592</v>
      </c>
      <c r="B262" s="180" t="s">
        <v>2288</v>
      </c>
      <c r="C262" s="182"/>
      <c r="D262" s="179" t="s">
        <v>2290</v>
      </c>
      <c r="E262" s="183" t="s">
        <v>3023</v>
      </c>
      <c r="F262" s="179" t="s">
        <v>2666</v>
      </c>
      <c r="G262" s="179"/>
      <c r="H262" s="183">
        <v>2300</v>
      </c>
    </row>
    <row r="263" spans="1:8" ht="66" customHeight="1" x14ac:dyDescent="0.15">
      <c r="A263" s="190" t="s">
        <v>2592</v>
      </c>
      <c r="B263" s="180" t="s">
        <v>2288</v>
      </c>
      <c r="C263" s="182"/>
      <c r="D263" s="179" t="s">
        <v>2290</v>
      </c>
      <c r="E263" s="183" t="s">
        <v>3024</v>
      </c>
      <c r="F263" s="179" t="s">
        <v>2667</v>
      </c>
      <c r="G263" s="179"/>
      <c r="H263" s="183">
        <v>1840</v>
      </c>
    </row>
    <row r="264" spans="1:8" ht="66" customHeight="1" x14ac:dyDescent="0.15">
      <c r="A264" s="190" t="s">
        <v>2592</v>
      </c>
      <c r="B264" s="180" t="s">
        <v>2288</v>
      </c>
      <c r="C264" s="182"/>
      <c r="D264" s="179" t="s">
        <v>2290</v>
      </c>
      <c r="E264" s="183" t="s">
        <v>3025</v>
      </c>
      <c r="F264" s="179" t="s">
        <v>2668</v>
      </c>
      <c r="G264" s="179"/>
      <c r="H264" s="183">
        <v>2300</v>
      </c>
    </row>
    <row r="265" spans="1:8" ht="66" customHeight="1" x14ac:dyDescent="0.15">
      <c r="A265" s="190" t="s">
        <v>2592</v>
      </c>
      <c r="B265" s="180" t="s">
        <v>2288</v>
      </c>
      <c r="C265" s="182"/>
      <c r="D265" s="179" t="s">
        <v>2290</v>
      </c>
      <c r="E265" s="183" t="s">
        <v>3026</v>
      </c>
      <c r="F265" s="179" t="s">
        <v>2669</v>
      </c>
      <c r="G265" s="179"/>
      <c r="H265" s="183">
        <v>130</v>
      </c>
    </row>
    <row r="266" spans="1:8" ht="66" customHeight="1" x14ac:dyDescent="0.15">
      <c r="A266" s="190" t="s">
        <v>2592</v>
      </c>
      <c r="B266" s="180" t="s">
        <v>2288</v>
      </c>
      <c r="C266" s="182"/>
      <c r="D266" s="179" t="s">
        <v>2290</v>
      </c>
      <c r="E266" s="183" t="s">
        <v>3027</v>
      </c>
      <c r="F266" s="179" t="s">
        <v>2670</v>
      </c>
      <c r="G266" s="179"/>
      <c r="H266" s="183">
        <v>1610</v>
      </c>
    </row>
    <row r="267" spans="1:8" ht="66" customHeight="1" x14ac:dyDescent="0.15">
      <c r="A267" s="190" t="s">
        <v>2592</v>
      </c>
      <c r="B267" s="180" t="s">
        <v>2288</v>
      </c>
      <c r="C267" s="182"/>
      <c r="D267" s="179" t="s">
        <v>2290</v>
      </c>
      <c r="E267" s="183" t="s">
        <v>3028</v>
      </c>
      <c r="F267" s="179" t="s">
        <v>2671</v>
      </c>
      <c r="G267" s="179"/>
      <c r="H267" s="183">
        <v>2300</v>
      </c>
    </row>
    <row r="268" spans="1:8" ht="66" customHeight="1" x14ac:dyDescent="0.15">
      <c r="A268" s="190" t="s">
        <v>2592</v>
      </c>
      <c r="B268" s="180" t="s">
        <v>2288</v>
      </c>
      <c r="C268" s="182"/>
      <c r="D268" s="179" t="s">
        <v>2290</v>
      </c>
      <c r="E268" s="183" t="s">
        <v>3029</v>
      </c>
      <c r="F268" s="179" t="s">
        <v>2672</v>
      </c>
      <c r="G268" s="179"/>
      <c r="H268" s="183">
        <v>1840</v>
      </c>
    </row>
    <row r="269" spans="1:8" ht="66" customHeight="1" x14ac:dyDescent="0.15">
      <c r="A269" s="190" t="s">
        <v>2593</v>
      </c>
      <c r="B269" s="180" t="s">
        <v>2288</v>
      </c>
      <c r="C269" s="182"/>
      <c r="D269" s="179" t="s">
        <v>2290</v>
      </c>
      <c r="E269" s="183" t="s">
        <v>3030</v>
      </c>
      <c r="F269" s="179" t="s">
        <v>2673</v>
      </c>
      <c r="G269" s="179"/>
      <c r="H269" s="183">
        <v>1380</v>
      </c>
    </row>
    <row r="270" spans="1:8" ht="66" customHeight="1" x14ac:dyDescent="0.15">
      <c r="A270" s="190" t="s">
        <v>2593</v>
      </c>
      <c r="B270" s="180" t="s">
        <v>2288</v>
      </c>
      <c r="C270" s="182"/>
      <c r="D270" s="179" t="s">
        <v>2290</v>
      </c>
      <c r="E270" s="183" t="s">
        <v>3031</v>
      </c>
      <c r="F270" s="179" t="s">
        <v>2674</v>
      </c>
      <c r="G270" s="179"/>
      <c r="H270" s="183">
        <v>2300</v>
      </c>
    </row>
    <row r="271" spans="1:8" ht="66" customHeight="1" x14ac:dyDescent="0.15">
      <c r="A271" s="190" t="s">
        <v>2593</v>
      </c>
      <c r="B271" s="180" t="s">
        <v>2288</v>
      </c>
      <c r="C271" s="182"/>
      <c r="D271" s="179" t="s">
        <v>2290</v>
      </c>
      <c r="E271" s="183" t="s">
        <v>3026</v>
      </c>
      <c r="F271" s="179" t="s">
        <v>2669</v>
      </c>
      <c r="G271" s="179"/>
      <c r="H271" s="183">
        <v>1710</v>
      </c>
    </row>
    <row r="272" spans="1:8" ht="66" customHeight="1" x14ac:dyDescent="0.15">
      <c r="A272" s="190" t="s">
        <v>2593</v>
      </c>
      <c r="B272" s="180" t="s">
        <v>2288</v>
      </c>
      <c r="C272" s="182"/>
      <c r="D272" s="179" t="s">
        <v>2290</v>
      </c>
      <c r="E272" s="183" t="s">
        <v>3032</v>
      </c>
      <c r="F272" s="179" t="s">
        <v>769</v>
      </c>
      <c r="G272" s="179"/>
      <c r="H272" s="183">
        <v>1380</v>
      </c>
    </row>
    <row r="273" spans="1:8" ht="66" customHeight="1" x14ac:dyDescent="0.15">
      <c r="A273" s="190" t="s">
        <v>2594</v>
      </c>
      <c r="B273" s="180" t="s">
        <v>2288</v>
      </c>
      <c r="C273" s="182"/>
      <c r="D273" s="179" t="s">
        <v>2290</v>
      </c>
      <c r="E273" s="183" t="s">
        <v>3033</v>
      </c>
      <c r="F273" s="179" t="s">
        <v>2675</v>
      </c>
      <c r="G273" s="179"/>
      <c r="H273" s="183">
        <v>500.01</v>
      </c>
    </row>
    <row r="274" spans="1:8" ht="66" customHeight="1" x14ac:dyDescent="0.15">
      <c r="A274" s="190" t="s">
        <v>2594</v>
      </c>
      <c r="B274" s="180" t="s">
        <v>2288</v>
      </c>
      <c r="C274" s="182"/>
      <c r="D274" s="179" t="s">
        <v>2290</v>
      </c>
      <c r="E274" s="183" t="s">
        <v>272</v>
      </c>
      <c r="F274" s="179" t="s">
        <v>70</v>
      </c>
      <c r="G274" s="179"/>
      <c r="H274" s="183">
        <v>1392</v>
      </c>
    </row>
    <row r="275" spans="1:8" ht="66" customHeight="1" x14ac:dyDescent="0.15">
      <c r="A275" s="190" t="s">
        <v>2594</v>
      </c>
      <c r="B275" s="180" t="s">
        <v>2288</v>
      </c>
      <c r="C275" s="182"/>
      <c r="D275" s="179" t="s">
        <v>2290</v>
      </c>
      <c r="E275" s="183" t="s">
        <v>3034</v>
      </c>
      <c r="F275" s="179" t="s">
        <v>2676</v>
      </c>
      <c r="G275" s="179"/>
      <c r="H275" s="183">
        <v>1080</v>
      </c>
    </row>
    <row r="276" spans="1:8" ht="66" customHeight="1" x14ac:dyDescent="0.15">
      <c r="A276" s="190" t="s">
        <v>2594</v>
      </c>
      <c r="B276" s="180" t="s">
        <v>2288</v>
      </c>
      <c r="C276" s="182"/>
      <c r="D276" s="179" t="s">
        <v>2290</v>
      </c>
      <c r="E276" s="183" t="s">
        <v>1014</v>
      </c>
      <c r="F276" s="179" t="s">
        <v>1015</v>
      </c>
      <c r="G276" s="179"/>
      <c r="H276" s="183">
        <v>1099.99</v>
      </c>
    </row>
    <row r="277" spans="1:8" ht="66" customHeight="1" x14ac:dyDescent="0.15">
      <c r="A277" s="190" t="s">
        <v>2594</v>
      </c>
      <c r="B277" s="180" t="s">
        <v>2288</v>
      </c>
      <c r="C277" s="182"/>
      <c r="D277" s="179" t="s">
        <v>2290</v>
      </c>
      <c r="E277" s="183" t="s">
        <v>2397</v>
      </c>
      <c r="F277" s="179" t="s">
        <v>2415</v>
      </c>
      <c r="G277" s="179"/>
      <c r="H277" s="183">
        <v>100</v>
      </c>
    </row>
    <row r="278" spans="1:8" ht="66" customHeight="1" x14ac:dyDescent="0.15">
      <c r="A278" s="190" t="s">
        <v>2594</v>
      </c>
      <c r="B278" s="180" t="s">
        <v>2288</v>
      </c>
      <c r="C278" s="182"/>
      <c r="D278" s="179" t="s">
        <v>2290</v>
      </c>
      <c r="E278" s="183" t="s">
        <v>3035</v>
      </c>
      <c r="F278" s="179" t="s">
        <v>2677</v>
      </c>
      <c r="G278" s="179"/>
      <c r="H278" s="183">
        <v>900</v>
      </c>
    </row>
    <row r="279" spans="1:8" ht="66" customHeight="1" x14ac:dyDescent="0.15">
      <c r="A279" s="190" t="s">
        <v>2595</v>
      </c>
      <c r="B279" s="180" t="s">
        <v>2288</v>
      </c>
      <c r="C279" s="182"/>
      <c r="D279" s="179" t="s">
        <v>2290</v>
      </c>
      <c r="E279" s="183" t="s">
        <v>3036</v>
      </c>
      <c r="F279" s="179" t="s">
        <v>2678</v>
      </c>
      <c r="G279" s="179"/>
      <c r="H279" s="183">
        <v>1950</v>
      </c>
    </row>
    <row r="280" spans="1:8" ht="66" customHeight="1" x14ac:dyDescent="0.15">
      <c r="A280" s="190" t="s">
        <v>2596</v>
      </c>
      <c r="B280" s="180" t="s">
        <v>2288</v>
      </c>
      <c r="C280" s="182"/>
      <c r="D280" s="179" t="s">
        <v>2290</v>
      </c>
      <c r="E280" s="183" t="s">
        <v>3037</v>
      </c>
      <c r="F280" s="179" t="s">
        <v>2679</v>
      </c>
      <c r="G280" s="179"/>
      <c r="H280" s="183">
        <v>2854</v>
      </c>
    </row>
    <row r="281" spans="1:8" ht="66" customHeight="1" x14ac:dyDescent="0.15">
      <c r="A281" s="190" t="s">
        <v>2596</v>
      </c>
      <c r="B281" s="180" t="s">
        <v>2288</v>
      </c>
      <c r="C281" s="182"/>
      <c r="D281" s="179" t="s">
        <v>2290</v>
      </c>
      <c r="E281" s="183" t="s">
        <v>2956</v>
      </c>
      <c r="F281" s="179" t="s">
        <v>2539</v>
      </c>
      <c r="G281" s="179"/>
      <c r="H281" s="183">
        <v>650</v>
      </c>
    </row>
    <row r="282" spans="1:8" ht="66" customHeight="1" x14ac:dyDescent="0.15">
      <c r="A282" s="190" t="s">
        <v>2596</v>
      </c>
      <c r="B282" s="180" t="s">
        <v>2288</v>
      </c>
      <c r="C282" s="182"/>
      <c r="D282" s="179" t="s">
        <v>2290</v>
      </c>
      <c r="E282" s="183" t="s">
        <v>1076</v>
      </c>
      <c r="F282" s="179" t="s">
        <v>1077</v>
      </c>
      <c r="G282" s="179"/>
      <c r="H282" s="183">
        <v>576</v>
      </c>
    </row>
    <row r="283" spans="1:8" ht="66" customHeight="1" x14ac:dyDescent="0.15">
      <c r="A283" s="190" t="s">
        <v>2596</v>
      </c>
      <c r="B283" s="180" t="s">
        <v>2288</v>
      </c>
      <c r="C283" s="182"/>
      <c r="D283" s="179" t="s">
        <v>2290</v>
      </c>
      <c r="E283" s="183" t="s">
        <v>1419</v>
      </c>
      <c r="F283" s="179" t="s">
        <v>1420</v>
      </c>
      <c r="G283" s="179"/>
      <c r="H283" s="183">
        <v>868</v>
      </c>
    </row>
    <row r="284" spans="1:8" ht="66" customHeight="1" x14ac:dyDescent="0.15">
      <c r="A284" s="190" t="s">
        <v>2596</v>
      </c>
      <c r="B284" s="180" t="s">
        <v>2288</v>
      </c>
      <c r="C284" s="182"/>
      <c r="D284" s="179" t="s">
        <v>2290</v>
      </c>
      <c r="E284" s="183" t="s">
        <v>2308</v>
      </c>
      <c r="F284" s="179" t="s">
        <v>2300</v>
      </c>
      <c r="G284" s="179"/>
      <c r="H284" s="183">
        <v>1173</v>
      </c>
    </row>
    <row r="285" spans="1:8" ht="66" customHeight="1" x14ac:dyDescent="0.15">
      <c r="A285" s="190" t="s">
        <v>2596</v>
      </c>
      <c r="B285" s="180" t="s">
        <v>2288</v>
      </c>
      <c r="C285" s="182"/>
      <c r="D285" s="179" t="s">
        <v>2290</v>
      </c>
      <c r="E285" s="183" t="s">
        <v>2317</v>
      </c>
      <c r="F285" s="179" t="s">
        <v>2353</v>
      </c>
      <c r="G285" s="179"/>
      <c r="H285" s="183">
        <v>970</v>
      </c>
    </row>
    <row r="286" spans="1:8" ht="66" customHeight="1" x14ac:dyDescent="0.15">
      <c r="A286" s="190" t="s">
        <v>2596</v>
      </c>
      <c r="B286" s="180" t="s">
        <v>2288</v>
      </c>
      <c r="C286" s="182"/>
      <c r="D286" s="179" t="s">
        <v>2290</v>
      </c>
      <c r="E286" s="183" t="s">
        <v>3038</v>
      </c>
      <c r="F286" s="179" t="s">
        <v>2680</v>
      </c>
      <c r="G286" s="179"/>
      <c r="H286" s="183">
        <v>486</v>
      </c>
    </row>
    <row r="287" spans="1:8" ht="66" customHeight="1" x14ac:dyDescent="0.15">
      <c r="A287" s="190" t="s">
        <v>2596</v>
      </c>
      <c r="B287" s="180" t="s">
        <v>2288</v>
      </c>
      <c r="C287" s="182"/>
      <c r="D287" s="179" t="s">
        <v>2290</v>
      </c>
      <c r="E287" s="183" t="s">
        <v>3039</v>
      </c>
      <c r="F287" s="179" t="s">
        <v>2681</v>
      </c>
      <c r="G287" s="179"/>
      <c r="H287" s="183">
        <v>805</v>
      </c>
    </row>
    <row r="288" spans="1:8" ht="66" customHeight="1" x14ac:dyDescent="0.15">
      <c r="A288" s="190" t="s">
        <v>2596</v>
      </c>
      <c r="B288" s="180" t="s">
        <v>2288</v>
      </c>
      <c r="C288" s="182"/>
      <c r="D288" s="179" t="s">
        <v>2290</v>
      </c>
      <c r="E288" s="183" t="s">
        <v>3040</v>
      </c>
      <c r="F288" s="179" t="s">
        <v>2682</v>
      </c>
      <c r="G288" s="179"/>
      <c r="H288" s="183">
        <v>1300</v>
      </c>
    </row>
    <row r="289" spans="1:8" ht="66" customHeight="1" x14ac:dyDescent="0.15">
      <c r="A289" s="190" t="s">
        <v>2596</v>
      </c>
      <c r="B289" s="180" t="s">
        <v>2288</v>
      </c>
      <c r="C289" s="182"/>
      <c r="D289" s="179" t="s">
        <v>2290</v>
      </c>
      <c r="E289" s="183" t="s">
        <v>3041</v>
      </c>
      <c r="F289" s="179" t="s">
        <v>2683</v>
      </c>
      <c r="G289" s="179"/>
      <c r="H289" s="183">
        <v>439</v>
      </c>
    </row>
    <row r="290" spans="1:8" ht="66" customHeight="1" x14ac:dyDescent="0.15">
      <c r="A290" s="190" t="s">
        <v>2596</v>
      </c>
      <c r="B290" s="180" t="s">
        <v>2288</v>
      </c>
      <c r="C290" s="182"/>
      <c r="D290" s="179" t="s">
        <v>2290</v>
      </c>
      <c r="E290" s="183" t="s">
        <v>3042</v>
      </c>
      <c r="F290" s="179" t="s">
        <v>2684</v>
      </c>
      <c r="G290" s="179"/>
      <c r="H290" s="183">
        <v>3598.93</v>
      </c>
    </row>
    <row r="291" spans="1:8" ht="66" customHeight="1" x14ac:dyDescent="0.15">
      <c r="A291" s="190" t="s">
        <v>2597</v>
      </c>
      <c r="B291" s="180" t="s">
        <v>2288</v>
      </c>
      <c r="C291" s="182"/>
      <c r="D291" s="179" t="s">
        <v>2290</v>
      </c>
      <c r="E291" s="183" t="s">
        <v>3043</v>
      </c>
      <c r="F291" s="179" t="s">
        <v>2685</v>
      </c>
      <c r="G291" s="179"/>
      <c r="H291" s="183">
        <v>3500</v>
      </c>
    </row>
    <row r="292" spans="1:8" ht="66" customHeight="1" x14ac:dyDescent="0.15">
      <c r="A292" s="190" t="s">
        <v>2598</v>
      </c>
      <c r="B292" s="180" t="s">
        <v>2288</v>
      </c>
      <c r="C292" s="182"/>
      <c r="D292" s="179" t="s">
        <v>2290</v>
      </c>
      <c r="E292" s="183" t="s">
        <v>3044</v>
      </c>
      <c r="F292" s="179" t="s">
        <v>2686</v>
      </c>
      <c r="G292" s="179"/>
      <c r="H292" s="183">
        <v>441</v>
      </c>
    </row>
    <row r="293" spans="1:8" ht="66" customHeight="1" x14ac:dyDescent="0.15">
      <c r="A293" s="190" t="s">
        <v>2599</v>
      </c>
      <c r="B293" s="180" t="s">
        <v>2288</v>
      </c>
      <c r="C293" s="182"/>
      <c r="D293" s="179" t="s">
        <v>2290</v>
      </c>
      <c r="E293" s="183" t="s">
        <v>1157</v>
      </c>
      <c r="F293" s="179" t="s">
        <v>569</v>
      </c>
      <c r="G293" s="179"/>
      <c r="H293" s="183">
        <v>1232</v>
      </c>
    </row>
    <row r="294" spans="1:8" ht="66" customHeight="1" x14ac:dyDescent="0.15">
      <c r="A294" s="190" t="s">
        <v>2600</v>
      </c>
      <c r="B294" s="180" t="s">
        <v>2288</v>
      </c>
      <c r="C294" s="182"/>
      <c r="D294" s="179" t="s">
        <v>2290</v>
      </c>
      <c r="E294" s="183" t="s">
        <v>3045</v>
      </c>
      <c r="F294" s="179" t="s">
        <v>2687</v>
      </c>
      <c r="G294" s="179"/>
      <c r="H294" s="183">
        <v>14500</v>
      </c>
    </row>
    <row r="295" spans="1:8" ht="66" customHeight="1" x14ac:dyDescent="0.15">
      <c r="A295" s="190" t="s">
        <v>2601</v>
      </c>
      <c r="B295" s="180" t="s">
        <v>2288</v>
      </c>
      <c r="C295" s="182"/>
      <c r="D295" s="179" t="s">
        <v>2290</v>
      </c>
      <c r="E295" s="183" t="s">
        <v>3046</v>
      </c>
      <c r="F295" s="179" t="s">
        <v>2688</v>
      </c>
      <c r="G295" s="179"/>
      <c r="H295" s="183">
        <v>13770</v>
      </c>
    </row>
    <row r="296" spans="1:8" ht="66" customHeight="1" x14ac:dyDescent="0.15">
      <c r="A296" s="190" t="s">
        <v>2602</v>
      </c>
      <c r="B296" s="180" t="s">
        <v>2288</v>
      </c>
      <c r="C296" s="182"/>
      <c r="D296" s="179" t="s">
        <v>2290</v>
      </c>
      <c r="E296" s="183" t="s">
        <v>2399</v>
      </c>
      <c r="F296" s="179" t="s">
        <v>2417</v>
      </c>
      <c r="G296" s="179"/>
      <c r="H296" s="183">
        <v>206.55</v>
      </c>
    </row>
    <row r="297" spans="1:8" ht="66" customHeight="1" x14ac:dyDescent="0.15">
      <c r="A297" s="190" t="s">
        <v>2603</v>
      </c>
      <c r="B297" s="180" t="s">
        <v>2288</v>
      </c>
      <c r="C297" s="182"/>
      <c r="D297" s="179" t="s">
        <v>2290</v>
      </c>
      <c r="E297" s="183" t="s">
        <v>2985</v>
      </c>
      <c r="F297" s="179" t="s">
        <v>2569</v>
      </c>
      <c r="G297" s="179"/>
      <c r="H297" s="183">
        <v>1276</v>
      </c>
    </row>
    <row r="298" spans="1:8" ht="66" customHeight="1" x14ac:dyDescent="0.15">
      <c r="A298" s="190" t="s">
        <v>2603</v>
      </c>
      <c r="B298" s="180" t="s">
        <v>2288</v>
      </c>
      <c r="C298" s="182"/>
      <c r="D298" s="179" t="s">
        <v>2290</v>
      </c>
      <c r="E298" s="183" t="s">
        <v>2405</v>
      </c>
      <c r="F298" s="179" t="s">
        <v>2423</v>
      </c>
      <c r="G298" s="179"/>
      <c r="H298" s="183">
        <v>3062.4</v>
      </c>
    </row>
    <row r="299" spans="1:8" ht="66" customHeight="1" x14ac:dyDescent="0.15">
      <c r="A299" s="190" t="s">
        <v>2603</v>
      </c>
      <c r="B299" s="180" t="s">
        <v>2288</v>
      </c>
      <c r="C299" s="182"/>
      <c r="D299" s="179" t="s">
        <v>2290</v>
      </c>
      <c r="E299" s="183" t="s">
        <v>3046</v>
      </c>
      <c r="F299" s="179" t="s">
        <v>2688</v>
      </c>
      <c r="G299" s="179"/>
      <c r="H299" s="183">
        <v>2552</v>
      </c>
    </row>
    <row r="300" spans="1:8" ht="66" customHeight="1" x14ac:dyDescent="0.15">
      <c r="A300" s="190" t="s">
        <v>2604</v>
      </c>
      <c r="B300" s="180" t="s">
        <v>2288</v>
      </c>
      <c r="C300" s="182"/>
      <c r="D300" s="179" t="s">
        <v>2290</v>
      </c>
      <c r="E300" s="183" t="s">
        <v>3004</v>
      </c>
      <c r="F300" s="179" t="s">
        <v>2588</v>
      </c>
      <c r="G300" s="179"/>
      <c r="H300" s="183">
        <v>769.32</v>
      </c>
    </row>
    <row r="301" spans="1:8" ht="66" customHeight="1" x14ac:dyDescent="0.15">
      <c r="A301" s="190" t="s">
        <v>2604</v>
      </c>
      <c r="B301" s="180" t="s">
        <v>2288</v>
      </c>
      <c r="C301" s="182"/>
      <c r="D301" s="179" t="s">
        <v>2290</v>
      </c>
      <c r="E301" s="183" t="s">
        <v>3004</v>
      </c>
      <c r="F301" s="179" t="s">
        <v>2588</v>
      </c>
      <c r="G301" s="179"/>
      <c r="H301" s="183">
        <v>168.37</v>
      </c>
    </row>
    <row r="302" spans="1:8" ht="66" customHeight="1" x14ac:dyDescent="0.15">
      <c r="A302" s="190" t="s">
        <v>2604</v>
      </c>
      <c r="B302" s="180" t="s">
        <v>2288</v>
      </c>
      <c r="C302" s="182"/>
      <c r="D302" s="179" t="s">
        <v>2290</v>
      </c>
      <c r="E302" s="183" t="s">
        <v>3004</v>
      </c>
      <c r="F302" s="179" t="s">
        <v>2588</v>
      </c>
      <c r="G302" s="179"/>
      <c r="H302" s="183">
        <v>213.95</v>
      </c>
    </row>
    <row r="303" spans="1:8" ht="66" customHeight="1" x14ac:dyDescent="0.15">
      <c r="A303" s="190" t="s">
        <v>2605</v>
      </c>
      <c r="B303" s="180" t="s">
        <v>2288</v>
      </c>
      <c r="C303" s="182"/>
      <c r="D303" s="179" t="s">
        <v>2290</v>
      </c>
      <c r="E303" s="183" t="s">
        <v>1332</v>
      </c>
      <c r="F303" s="179" t="s">
        <v>1333</v>
      </c>
      <c r="G303" s="179"/>
      <c r="H303" s="183">
        <v>8700</v>
      </c>
    </row>
    <row r="304" spans="1:8" ht="66" customHeight="1" x14ac:dyDescent="0.15">
      <c r="A304" s="190" t="s">
        <v>2605</v>
      </c>
      <c r="B304" s="180" t="s">
        <v>2288</v>
      </c>
      <c r="C304" s="182"/>
      <c r="D304" s="179" t="s">
        <v>2290</v>
      </c>
      <c r="E304" s="183" t="s">
        <v>3046</v>
      </c>
      <c r="F304" s="179" t="s">
        <v>2688</v>
      </c>
      <c r="G304" s="179"/>
      <c r="H304" s="183">
        <v>8700</v>
      </c>
    </row>
    <row r="305" spans="1:8" ht="66" customHeight="1" x14ac:dyDescent="0.15">
      <c r="A305" s="190" t="s">
        <v>2606</v>
      </c>
      <c r="B305" s="180" t="s">
        <v>2288</v>
      </c>
      <c r="C305" s="182"/>
      <c r="D305" s="179" t="s">
        <v>2290</v>
      </c>
      <c r="E305" s="183" t="s">
        <v>2399</v>
      </c>
      <c r="F305" s="179" t="s">
        <v>2417</v>
      </c>
      <c r="G305" s="179"/>
      <c r="H305" s="183">
        <v>259.98</v>
      </c>
    </row>
    <row r="306" spans="1:8" ht="66" customHeight="1" x14ac:dyDescent="0.15">
      <c r="A306" s="190" t="s">
        <v>2606</v>
      </c>
      <c r="B306" s="180" t="s">
        <v>2288</v>
      </c>
      <c r="C306" s="182"/>
      <c r="D306" s="179" t="s">
        <v>2290</v>
      </c>
      <c r="E306" s="183" t="s">
        <v>2399</v>
      </c>
      <c r="F306" s="179" t="s">
        <v>2417</v>
      </c>
      <c r="G306" s="179"/>
      <c r="H306" s="183">
        <v>312</v>
      </c>
    </row>
    <row r="307" spans="1:8" ht="66" customHeight="1" x14ac:dyDescent="0.15">
      <c r="A307" s="190" t="s">
        <v>2606</v>
      </c>
      <c r="B307" s="180" t="s">
        <v>2288</v>
      </c>
      <c r="C307" s="182"/>
      <c r="D307" s="179" t="s">
        <v>2290</v>
      </c>
      <c r="E307" s="183" t="s">
        <v>2399</v>
      </c>
      <c r="F307" s="179" t="s">
        <v>2417</v>
      </c>
      <c r="G307" s="179"/>
      <c r="H307" s="183">
        <v>828.02</v>
      </c>
    </row>
    <row r="308" spans="1:8" ht="66" customHeight="1" x14ac:dyDescent="0.15">
      <c r="A308" s="190" t="s">
        <v>2607</v>
      </c>
      <c r="B308" s="180" t="s">
        <v>2288</v>
      </c>
      <c r="C308" s="182"/>
      <c r="D308" s="179" t="s">
        <v>2290</v>
      </c>
      <c r="E308" s="183" t="s">
        <v>2399</v>
      </c>
      <c r="F308" s="179" t="s">
        <v>2417</v>
      </c>
      <c r="G308" s="179"/>
      <c r="H308" s="183">
        <v>58000</v>
      </c>
    </row>
    <row r="309" spans="1:8" ht="66" customHeight="1" x14ac:dyDescent="0.15">
      <c r="A309" s="190" t="s">
        <v>2608</v>
      </c>
      <c r="B309" s="180" t="s">
        <v>2288</v>
      </c>
      <c r="C309" s="182"/>
      <c r="D309" s="179" t="s">
        <v>2290</v>
      </c>
      <c r="E309" s="183" t="s">
        <v>2399</v>
      </c>
      <c r="F309" s="179" t="s">
        <v>2417</v>
      </c>
      <c r="G309" s="179"/>
      <c r="H309" s="183">
        <v>1533</v>
      </c>
    </row>
    <row r="310" spans="1:8" ht="66" customHeight="1" x14ac:dyDescent="0.15">
      <c r="A310" s="190" t="s">
        <v>2608</v>
      </c>
      <c r="B310" s="180" t="s">
        <v>2288</v>
      </c>
      <c r="C310" s="182"/>
      <c r="D310" s="179" t="s">
        <v>2290</v>
      </c>
      <c r="E310" s="183" t="s">
        <v>2399</v>
      </c>
      <c r="F310" s="179" t="s">
        <v>2417</v>
      </c>
      <c r="G310" s="179"/>
      <c r="H310" s="183">
        <v>1566</v>
      </c>
    </row>
    <row r="311" spans="1:8" ht="66" customHeight="1" x14ac:dyDescent="0.15">
      <c r="A311" s="190" t="s">
        <v>2609</v>
      </c>
      <c r="B311" s="180" t="s">
        <v>2288</v>
      </c>
      <c r="C311" s="182"/>
      <c r="D311" s="179" t="s">
        <v>2290</v>
      </c>
      <c r="E311" s="183" t="s">
        <v>2399</v>
      </c>
      <c r="F311" s="179" t="s">
        <v>2417</v>
      </c>
      <c r="G311" s="179"/>
      <c r="H311" s="183">
        <v>1518</v>
      </c>
    </row>
    <row r="312" spans="1:8" ht="66" customHeight="1" x14ac:dyDescent="0.15">
      <c r="A312" s="190" t="s">
        <v>2610</v>
      </c>
      <c r="B312" s="180" t="s">
        <v>2288</v>
      </c>
      <c r="C312" s="182"/>
      <c r="D312" s="179" t="s">
        <v>2290</v>
      </c>
      <c r="E312" s="183" t="s">
        <v>2399</v>
      </c>
      <c r="F312" s="179" t="s">
        <v>2417</v>
      </c>
      <c r="G312" s="179"/>
      <c r="H312" s="183">
        <v>17463.8</v>
      </c>
    </row>
    <row r="313" spans="1:8" ht="66" customHeight="1" x14ac:dyDescent="0.15">
      <c r="A313" s="190" t="s">
        <v>2611</v>
      </c>
      <c r="B313" s="180" t="s">
        <v>2288</v>
      </c>
      <c r="C313" s="182"/>
      <c r="D313" s="179" t="s">
        <v>2290</v>
      </c>
      <c r="E313" s="183" t="s">
        <v>2399</v>
      </c>
      <c r="F313" s="179" t="s">
        <v>2417</v>
      </c>
      <c r="G313" s="179"/>
      <c r="H313" s="183">
        <v>3248</v>
      </c>
    </row>
    <row r="314" spans="1:8" ht="66" customHeight="1" x14ac:dyDescent="0.15">
      <c r="A314" s="190" t="s">
        <v>2611</v>
      </c>
      <c r="B314" s="180" t="s">
        <v>2288</v>
      </c>
      <c r="C314" s="182"/>
      <c r="D314" s="179" t="s">
        <v>2290</v>
      </c>
      <c r="E314" s="183" t="s">
        <v>2399</v>
      </c>
      <c r="F314" s="179" t="s">
        <v>2417</v>
      </c>
      <c r="G314" s="179"/>
      <c r="H314" s="183">
        <v>6960</v>
      </c>
    </row>
    <row r="315" spans="1:8" ht="66" customHeight="1" x14ac:dyDescent="0.15">
      <c r="A315" s="190" t="s">
        <v>2612</v>
      </c>
      <c r="B315" s="180" t="s">
        <v>2288</v>
      </c>
      <c r="C315" s="182"/>
      <c r="D315" s="179" t="s">
        <v>2290</v>
      </c>
      <c r="E315" s="183" t="s">
        <v>2399</v>
      </c>
      <c r="F315" s="179" t="s">
        <v>2417</v>
      </c>
      <c r="G315" s="179"/>
      <c r="H315" s="183">
        <v>11118.6</v>
      </c>
    </row>
    <row r="316" spans="1:8" ht="66" customHeight="1" x14ac:dyDescent="0.15">
      <c r="A316" s="190" t="s">
        <v>2612</v>
      </c>
      <c r="B316" s="180" t="s">
        <v>2288</v>
      </c>
      <c r="C316" s="182"/>
      <c r="D316" s="179" t="s">
        <v>2290</v>
      </c>
      <c r="E316" s="183" t="s">
        <v>2399</v>
      </c>
      <c r="F316" s="179" t="s">
        <v>2417</v>
      </c>
      <c r="G316" s="179"/>
      <c r="H316" s="183">
        <v>4060</v>
      </c>
    </row>
    <row r="317" spans="1:8" ht="66" customHeight="1" x14ac:dyDescent="0.15">
      <c r="A317" s="190" t="s">
        <v>2612</v>
      </c>
      <c r="B317" s="180" t="s">
        <v>2288</v>
      </c>
      <c r="C317" s="182"/>
      <c r="D317" s="179" t="s">
        <v>2290</v>
      </c>
      <c r="E317" s="183" t="s">
        <v>2399</v>
      </c>
      <c r="F317" s="179" t="s">
        <v>2417</v>
      </c>
      <c r="G317" s="179"/>
      <c r="H317" s="183">
        <v>1670.4</v>
      </c>
    </row>
    <row r="318" spans="1:8" ht="66" customHeight="1" x14ac:dyDescent="0.15">
      <c r="A318" s="190" t="s">
        <v>2613</v>
      </c>
      <c r="B318" s="180" t="s">
        <v>2288</v>
      </c>
      <c r="C318" s="182"/>
      <c r="D318" s="179" t="s">
        <v>2290</v>
      </c>
      <c r="E318" s="183" t="s">
        <v>2399</v>
      </c>
      <c r="F318" s="179" t="s">
        <v>2417</v>
      </c>
      <c r="G318" s="179"/>
      <c r="H318" s="183">
        <v>5033.5</v>
      </c>
    </row>
    <row r="319" spans="1:8" ht="66" customHeight="1" x14ac:dyDescent="0.15">
      <c r="A319" s="190" t="s">
        <v>2614</v>
      </c>
      <c r="B319" s="180" t="s">
        <v>2288</v>
      </c>
      <c r="C319" s="182"/>
      <c r="D319" s="179" t="s">
        <v>2290</v>
      </c>
      <c r="E319" s="183" t="s">
        <v>2399</v>
      </c>
      <c r="F319" s="179" t="s">
        <v>2417</v>
      </c>
      <c r="G319" s="179"/>
      <c r="H319" s="183">
        <v>2552</v>
      </c>
    </row>
    <row r="320" spans="1:8" ht="66" customHeight="1" x14ac:dyDescent="0.15">
      <c r="A320" s="190" t="s">
        <v>2615</v>
      </c>
      <c r="B320" s="180" t="s">
        <v>2288</v>
      </c>
      <c r="C320" s="182"/>
      <c r="D320" s="179" t="s">
        <v>2290</v>
      </c>
      <c r="E320" s="183" t="s">
        <v>2399</v>
      </c>
      <c r="F320" s="179" t="s">
        <v>2417</v>
      </c>
      <c r="G320" s="179"/>
      <c r="H320" s="183">
        <v>4060</v>
      </c>
    </row>
    <row r="321" spans="1:8" ht="66" customHeight="1" x14ac:dyDescent="0.15">
      <c r="A321" s="190" t="s">
        <v>2616</v>
      </c>
      <c r="B321" s="180" t="s">
        <v>2288</v>
      </c>
      <c r="C321" s="182"/>
      <c r="D321" s="179" t="s">
        <v>2290</v>
      </c>
      <c r="E321" s="183" t="s">
        <v>2399</v>
      </c>
      <c r="F321" s="179" t="s">
        <v>2417</v>
      </c>
      <c r="G321" s="179"/>
      <c r="H321" s="183">
        <v>3480</v>
      </c>
    </row>
    <row r="322" spans="1:8" ht="66" customHeight="1" x14ac:dyDescent="0.15">
      <c r="A322" s="190" t="s">
        <v>2617</v>
      </c>
      <c r="B322" s="180" t="s">
        <v>2288</v>
      </c>
      <c r="C322" s="182"/>
      <c r="D322" s="179" t="s">
        <v>2290</v>
      </c>
      <c r="E322" s="183" t="s">
        <v>2399</v>
      </c>
      <c r="F322" s="179" t="s">
        <v>2417</v>
      </c>
      <c r="G322" s="179"/>
      <c r="H322" s="183">
        <v>15312</v>
      </c>
    </row>
    <row r="323" spans="1:8" ht="66" customHeight="1" x14ac:dyDescent="0.15">
      <c r="A323" s="190" t="s">
        <v>2618</v>
      </c>
      <c r="B323" s="180" t="s">
        <v>2288</v>
      </c>
      <c r="C323" s="182"/>
      <c r="D323" s="179" t="s">
        <v>2290</v>
      </c>
      <c r="E323" s="183" t="s">
        <v>2400</v>
      </c>
      <c r="F323" s="179" t="s">
        <v>2418</v>
      </c>
      <c r="G323" s="179"/>
      <c r="H323" s="183">
        <v>190000</v>
      </c>
    </row>
    <row r="324" spans="1:8" ht="66" customHeight="1" x14ac:dyDescent="0.15">
      <c r="A324" s="190" t="s">
        <v>2619</v>
      </c>
      <c r="B324" s="180" t="s">
        <v>2288</v>
      </c>
      <c r="C324" s="182"/>
      <c r="D324" s="179" t="s">
        <v>2290</v>
      </c>
      <c r="E324" s="183" t="s">
        <v>2399</v>
      </c>
      <c r="F324" s="179" t="s">
        <v>2417</v>
      </c>
      <c r="G324" s="179"/>
      <c r="H324" s="183">
        <v>33060</v>
      </c>
    </row>
    <row r="325" spans="1:8" ht="66" customHeight="1" x14ac:dyDescent="0.15">
      <c r="A325" s="190" t="s">
        <v>2620</v>
      </c>
      <c r="B325" s="180" t="s">
        <v>2288</v>
      </c>
      <c r="C325" s="182"/>
      <c r="D325" s="179" t="s">
        <v>2290</v>
      </c>
      <c r="E325" s="183" t="s">
        <v>2400</v>
      </c>
      <c r="F325" s="179" t="s">
        <v>2418</v>
      </c>
      <c r="G325" s="179"/>
      <c r="H325" s="183">
        <v>127600</v>
      </c>
    </row>
    <row r="326" spans="1:8" ht="66" customHeight="1" x14ac:dyDescent="0.15">
      <c r="A326" s="190" t="s">
        <v>2621</v>
      </c>
      <c r="B326" s="180" t="s">
        <v>2288</v>
      </c>
      <c r="C326" s="182"/>
      <c r="D326" s="179" t="s">
        <v>2290</v>
      </c>
      <c r="E326" s="183" t="s">
        <v>2399</v>
      </c>
      <c r="F326" s="179" t="s">
        <v>2417</v>
      </c>
      <c r="G326" s="179"/>
      <c r="H326" s="183">
        <v>21344</v>
      </c>
    </row>
    <row r="327" spans="1:8" ht="66" customHeight="1" x14ac:dyDescent="0.15">
      <c r="A327" s="190" t="s">
        <v>2622</v>
      </c>
      <c r="B327" s="180" t="s">
        <v>2288</v>
      </c>
      <c r="C327" s="182"/>
      <c r="D327" s="179" t="s">
        <v>2290</v>
      </c>
      <c r="E327" s="183" t="s">
        <v>2399</v>
      </c>
      <c r="F327" s="179" t="s">
        <v>2417</v>
      </c>
      <c r="G327" s="179"/>
      <c r="H327" s="183">
        <v>2323.69</v>
      </c>
    </row>
    <row r="328" spans="1:8" ht="66" customHeight="1" x14ac:dyDescent="0.15">
      <c r="A328" s="190" t="s">
        <v>2623</v>
      </c>
      <c r="B328" s="180" t="s">
        <v>2288</v>
      </c>
      <c r="C328" s="182"/>
      <c r="D328" s="179" t="s">
        <v>2290</v>
      </c>
      <c r="E328" s="183" t="s">
        <v>2399</v>
      </c>
      <c r="F328" s="179" t="s">
        <v>2417</v>
      </c>
      <c r="G328" s="179"/>
      <c r="H328" s="183">
        <v>6885</v>
      </c>
    </row>
    <row r="329" spans="1:8" ht="66" customHeight="1" x14ac:dyDescent="0.15">
      <c r="A329" s="190" t="s">
        <v>2624</v>
      </c>
      <c r="B329" s="180" t="s">
        <v>2288</v>
      </c>
      <c r="C329" s="182"/>
      <c r="D329" s="179" t="s">
        <v>2290</v>
      </c>
      <c r="E329" s="183" t="s">
        <v>2399</v>
      </c>
      <c r="F329" s="179" t="s">
        <v>2417</v>
      </c>
      <c r="G329" s="179"/>
      <c r="H329" s="183">
        <v>73892</v>
      </c>
    </row>
    <row r="330" spans="1:8" ht="66" customHeight="1" x14ac:dyDescent="0.15">
      <c r="A330" s="190" t="s">
        <v>2625</v>
      </c>
      <c r="B330" s="180" t="s">
        <v>2288</v>
      </c>
      <c r="C330" s="182"/>
      <c r="D330" s="179" t="s">
        <v>2290</v>
      </c>
      <c r="E330" s="183" t="s">
        <v>2399</v>
      </c>
      <c r="F330" s="179" t="s">
        <v>2417</v>
      </c>
      <c r="G330" s="179"/>
      <c r="H330" s="183">
        <v>48720</v>
      </c>
    </row>
    <row r="331" spans="1:8" ht="66" customHeight="1" x14ac:dyDescent="0.15">
      <c r="A331" s="190" t="s">
        <v>2626</v>
      </c>
      <c r="B331" s="180" t="s">
        <v>2288</v>
      </c>
      <c r="C331" s="182"/>
      <c r="D331" s="179" t="s">
        <v>2290</v>
      </c>
      <c r="E331" s="183" t="s">
        <v>2399</v>
      </c>
      <c r="F331" s="179" t="s">
        <v>2417</v>
      </c>
      <c r="G331" s="179"/>
      <c r="H331" s="183">
        <v>13860</v>
      </c>
    </row>
    <row r="332" spans="1:8" ht="66" customHeight="1" x14ac:dyDescent="0.15">
      <c r="A332" s="190" t="s">
        <v>2627</v>
      </c>
      <c r="B332" s="180" t="s">
        <v>2288</v>
      </c>
      <c r="C332" s="182"/>
      <c r="D332" s="179" t="s">
        <v>2290</v>
      </c>
      <c r="E332" s="183" t="s">
        <v>2399</v>
      </c>
      <c r="F332" s="179" t="s">
        <v>2417</v>
      </c>
      <c r="G332" s="179"/>
      <c r="H332" s="183">
        <v>6960</v>
      </c>
    </row>
    <row r="333" spans="1:8" ht="66" customHeight="1" x14ac:dyDescent="0.15">
      <c r="A333" s="190" t="s">
        <v>2628</v>
      </c>
      <c r="B333" s="180" t="s">
        <v>2288</v>
      </c>
      <c r="C333" s="182"/>
      <c r="D333" s="179" t="s">
        <v>2290</v>
      </c>
      <c r="E333" s="183" t="s">
        <v>2399</v>
      </c>
      <c r="F333" s="179" t="s">
        <v>2417</v>
      </c>
      <c r="G333" s="179"/>
      <c r="H333" s="183">
        <v>3793.19</v>
      </c>
    </row>
    <row r="334" spans="1:8" ht="66" customHeight="1" x14ac:dyDescent="0.15">
      <c r="A334" s="190" t="s">
        <v>2628</v>
      </c>
      <c r="B334" s="180" t="s">
        <v>2288</v>
      </c>
      <c r="C334" s="182"/>
      <c r="D334" s="179" t="s">
        <v>2290</v>
      </c>
      <c r="E334" s="183" t="s">
        <v>2399</v>
      </c>
      <c r="F334" s="179" t="s">
        <v>2417</v>
      </c>
      <c r="G334" s="179"/>
      <c r="H334" s="183">
        <v>696</v>
      </c>
    </row>
    <row r="335" spans="1:8" ht="66" customHeight="1" x14ac:dyDescent="0.15">
      <c r="A335" s="190" t="s">
        <v>2628</v>
      </c>
      <c r="B335" s="180" t="s">
        <v>2288</v>
      </c>
      <c r="C335" s="182"/>
      <c r="D335" s="179" t="s">
        <v>2290</v>
      </c>
      <c r="E335" s="183" t="s">
        <v>2399</v>
      </c>
      <c r="F335" s="179" t="s">
        <v>2417</v>
      </c>
      <c r="G335" s="179"/>
      <c r="H335" s="183">
        <v>3990.4</v>
      </c>
    </row>
    <row r="336" spans="1:8" ht="66" customHeight="1" x14ac:dyDescent="0.15">
      <c r="A336" s="190" t="s">
        <v>2628</v>
      </c>
      <c r="B336" s="180" t="s">
        <v>2288</v>
      </c>
      <c r="C336" s="182"/>
      <c r="D336" s="179" t="s">
        <v>2290</v>
      </c>
      <c r="E336" s="183" t="s">
        <v>2399</v>
      </c>
      <c r="F336" s="179" t="s">
        <v>2417</v>
      </c>
      <c r="G336" s="179"/>
      <c r="H336" s="183">
        <v>5046</v>
      </c>
    </row>
    <row r="337" spans="1:8" ht="66" customHeight="1" x14ac:dyDescent="0.15">
      <c r="A337" s="190" t="s">
        <v>2628</v>
      </c>
      <c r="B337" s="180" t="s">
        <v>2288</v>
      </c>
      <c r="C337" s="182"/>
      <c r="D337" s="179" t="s">
        <v>2290</v>
      </c>
      <c r="E337" s="183" t="s">
        <v>2399</v>
      </c>
      <c r="F337" s="179" t="s">
        <v>2417</v>
      </c>
      <c r="G337" s="179"/>
      <c r="H337" s="183">
        <v>5999.52</v>
      </c>
    </row>
    <row r="338" spans="1:8" ht="66" customHeight="1" x14ac:dyDescent="0.15">
      <c r="A338" s="190" t="s">
        <v>2629</v>
      </c>
      <c r="B338" s="180" t="s">
        <v>2288</v>
      </c>
      <c r="C338" s="182"/>
      <c r="D338" s="179" t="s">
        <v>2290</v>
      </c>
      <c r="E338" s="183" t="s">
        <v>2399</v>
      </c>
      <c r="F338" s="179" t="s">
        <v>2417</v>
      </c>
      <c r="G338" s="179"/>
      <c r="H338" s="183">
        <v>69600</v>
      </c>
    </row>
    <row r="339" spans="1:8" ht="66" customHeight="1" x14ac:dyDescent="0.15">
      <c r="A339" s="190" t="s">
        <v>2630</v>
      </c>
      <c r="B339" s="180" t="s">
        <v>2288</v>
      </c>
      <c r="C339" s="182"/>
      <c r="D339" s="179" t="s">
        <v>2290</v>
      </c>
      <c r="E339" s="183" t="s">
        <v>2399</v>
      </c>
      <c r="F339" s="179" t="s">
        <v>2417</v>
      </c>
      <c r="G339" s="179"/>
      <c r="H339" s="183">
        <v>11934</v>
      </c>
    </row>
    <row r="340" spans="1:8" ht="66" customHeight="1" x14ac:dyDescent="0.15">
      <c r="A340" s="190" t="s">
        <v>2631</v>
      </c>
      <c r="B340" s="180" t="s">
        <v>2288</v>
      </c>
      <c r="C340" s="182"/>
      <c r="D340" s="179" t="s">
        <v>2290</v>
      </c>
      <c r="E340" s="183" t="s">
        <v>2399</v>
      </c>
      <c r="F340" s="179" t="s">
        <v>2417</v>
      </c>
      <c r="G340" s="179"/>
      <c r="H340" s="183">
        <v>69600</v>
      </c>
    </row>
    <row r="341" spans="1:8" ht="66" customHeight="1" x14ac:dyDescent="0.15">
      <c r="A341" s="190" t="s">
        <v>2632</v>
      </c>
      <c r="B341" s="180" t="s">
        <v>2288</v>
      </c>
      <c r="C341" s="182"/>
      <c r="D341" s="179" t="s">
        <v>2290</v>
      </c>
      <c r="E341" s="183" t="s">
        <v>2399</v>
      </c>
      <c r="F341" s="179" t="s">
        <v>2417</v>
      </c>
      <c r="G341" s="179"/>
      <c r="H341" s="183">
        <v>5737.5</v>
      </c>
    </row>
    <row r="342" spans="1:8" ht="66" customHeight="1" x14ac:dyDescent="0.15">
      <c r="A342" s="190" t="s">
        <v>2633</v>
      </c>
      <c r="B342" s="180" t="s">
        <v>2288</v>
      </c>
      <c r="C342" s="182"/>
      <c r="D342" s="179" t="s">
        <v>2290</v>
      </c>
      <c r="E342" s="183" t="s">
        <v>2399</v>
      </c>
      <c r="F342" s="179" t="s">
        <v>2417</v>
      </c>
      <c r="G342" s="179"/>
      <c r="H342" s="183">
        <v>2668</v>
      </c>
    </row>
    <row r="343" spans="1:8" ht="66" customHeight="1" x14ac:dyDescent="0.15">
      <c r="A343" s="190" t="s">
        <v>2634</v>
      </c>
      <c r="B343" s="180" t="s">
        <v>2288</v>
      </c>
      <c r="C343" s="182"/>
      <c r="D343" s="179" t="s">
        <v>2290</v>
      </c>
      <c r="E343" s="183" t="s">
        <v>2399</v>
      </c>
      <c r="F343" s="179" t="s">
        <v>2417</v>
      </c>
      <c r="G343" s="179"/>
      <c r="H343" s="183">
        <v>20500</v>
      </c>
    </row>
    <row r="344" spans="1:8" ht="66" customHeight="1" x14ac:dyDescent="0.15">
      <c r="A344" s="190" t="s">
        <v>2635</v>
      </c>
      <c r="B344" s="180" t="s">
        <v>2288</v>
      </c>
      <c r="C344" s="182"/>
      <c r="D344" s="179" t="s">
        <v>2290</v>
      </c>
      <c r="E344" s="183" t="s">
        <v>3047</v>
      </c>
      <c r="F344" s="179" t="s">
        <v>2689</v>
      </c>
      <c r="G344" s="179"/>
      <c r="H344" s="183">
        <v>11999.22</v>
      </c>
    </row>
    <row r="345" spans="1:8" ht="66" customHeight="1" x14ac:dyDescent="0.15">
      <c r="A345" s="190" t="s">
        <v>2636</v>
      </c>
      <c r="B345" s="180" t="s">
        <v>2288</v>
      </c>
      <c r="C345" s="182"/>
      <c r="D345" s="179" t="s">
        <v>2290</v>
      </c>
      <c r="E345" s="183" t="s">
        <v>2324</v>
      </c>
      <c r="F345" s="179" t="s">
        <v>2361</v>
      </c>
      <c r="G345" s="179"/>
      <c r="H345" s="183">
        <v>3500</v>
      </c>
    </row>
    <row r="346" spans="1:8" ht="66" customHeight="1" x14ac:dyDescent="0.15">
      <c r="A346" s="190" t="s">
        <v>2636</v>
      </c>
      <c r="B346" s="180" t="s">
        <v>2288</v>
      </c>
      <c r="C346" s="182"/>
      <c r="D346" s="179" t="s">
        <v>2290</v>
      </c>
      <c r="E346" s="183" t="s">
        <v>2330</v>
      </c>
      <c r="F346" s="179" t="s">
        <v>2367</v>
      </c>
      <c r="G346" s="179"/>
      <c r="H346" s="183">
        <v>3500</v>
      </c>
    </row>
    <row r="347" spans="1:8" ht="66" customHeight="1" x14ac:dyDescent="0.15">
      <c r="A347" s="190" t="s">
        <v>2636</v>
      </c>
      <c r="B347" s="180" t="s">
        <v>2288</v>
      </c>
      <c r="C347" s="182"/>
      <c r="D347" s="179" t="s">
        <v>2290</v>
      </c>
      <c r="E347" s="183" t="s">
        <v>2335</v>
      </c>
      <c r="F347" s="179" t="s">
        <v>2372</v>
      </c>
      <c r="G347" s="179"/>
      <c r="H347" s="183">
        <v>1900</v>
      </c>
    </row>
    <row r="348" spans="1:8" ht="66" customHeight="1" x14ac:dyDescent="0.15">
      <c r="A348" s="190" t="s">
        <v>2636</v>
      </c>
      <c r="B348" s="180" t="s">
        <v>2288</v>
      </c>
      <c r="C348" s="182"/>
      <c r="D348" s="179" t="s">
        <v>2290</v>
      </c>
      <c r="E348" s="183" t="s">
        <v>2337</v>
      </c>
      <c r="F348" s="179" t="s">
        <v>2374</v>
      </c>
      <c r="G348" s="179"/>
      <c r="H348" s="183">
        <v>3500</v>
      </c>
    </row>
    <row r="349" spans="1:8" ht="66" customHeight="1" x14ac:dyDescent="0.15">
      <c r="A349" s="190" t="s">
        <v>2636</v>
      </c>
      <c r="B349" s="180" t="s">
        <v>2288</v>
      </c>
      <c r="C349" s="182"/>
      <c r="D349" s="179" t="s">
        <v>2290</v>
      </c>
      <c r="E349" s="183" t="s">
        <v>2326</v>
      </c>
      <c r="F349" s="179" t="s">
        <v>2363</v>
      </c>
      <c r="G349" s="179"/>
      <c r="H349" s="183">
        <v>3500</v>
      </c>
    </row>
    <row r="350" spans="1:8" ht="66" customHeight="1" x14ac:dyDescent="0.15">
      <c r="A350" s="190" t="s">
        <v>2636</v>
      </c>
      <c r="B350" s="180" t="s">
        <v>2288</v>
      </c>
      <c r="C350" s="182"/>
      <c r="D350" s="179" t="s">
        <v>2290</v>
      </c>
      <c r="E350" s="183" t="s">
        <v>2321</v>
      </c>
      <c r="F350" s="179" t="s">
        <v>2358</v>
      </c>
      <c r="G350" s="179"/>
      <c r="H350" s="183">
        <v>3500</v>
      </c>
    </row>
    <row r="351" spans="1:8" ht="66" customHeight="1" x14ac:dyDescent="0.15">
      <c r="A351" s="190" t="s">
        <v>2636</v>
      </c>
      <c r="B351" s="180" t="s">
        <v>2288</v>
      </c>
      <c r="C351" s="182"/>
      <c r="D351" s="179" t="s">
        <v>2290</v>
      </c>
      <c r="E351" s="183" t="s">
        <v>2320</v>
      </c>
      <c r="F351" s="179" t="s">
        <v>2357</v>
      </c>
      <c r="G351" s="179"/>
      <c r="H351" s="183">
        <v>2500</v>
      </c>
    </row>
    <row r="352" spans="1:8" ht="66" customHeight="1" x14ac:dyDescent="0.15">
      <c r="A352" s="190" t="s">
        <v>2636</v>
      </c>
      <c r="B352" s="180" t="s">
        <v>2288</v>
      </c>
      <c r="C352" s="182"/>
      <c r="D352" s="179" t="s">
        <v>2290</v>
      </c>
      <c r="E352" s="183" t="s">
        <v>2402</v>
      </c>
      <c r="F352" s="179" t="s">
        <v>2420</v>
      </c>
      <c r="G352" s="179"/>
      <c r="H352" s="183">
        <v>3500</v>
      </c>
    </row>
    <row r="353" spans="1:8" ht="66" customHeight="1" x14ac:dyDescent="0.15">
      <c r="A353" s="190" t="s">
        <v>2636</v>
      </c>
      <c r="B353" s="180" t="s">
        <v>2288</v>
      </c>
      <c r="C353" s="182"/>
      <c r="D353" s="179" t="s">
        <v>2290</v>
      </c>
      <c r="E353" s="183" t="s">
        <v>2336</v>
      </c>
      <c r="F353" s="179" t="s">
        <v>2373</v>
      </c>
      <c r="G353" s="179"/>
      <c r="H353" s="183">
        <v>3500</v>
      </c>
    </row>
    <row r="354" spans="1:8" ht="66" customHeight="1" x14ac:dyDescent="0.15">
      <c r="A354" s="190" t="s">
        <v>2636</v>
      </c>
      <c r="B354" s="180" t="s">
        <v>2288</v>
      </c>
      <c r="C354" s="182"/>
      <c r="D354" s="179" t="s">
        <v>2290</v>
      </c>
      <c r="E354" s="183" t="s">
        <v>2322</v>
      </c>
      <c r="F354" s="179" t="s">
        <v>2359</v>
      </c>
      <c r="G354" s="179"/>
      <c r="H354" s="183">
        <v>3500</v>
      </c>
    </row>
    <row r="355" spans="1:8" ht="66" customHeight="1" x14ac:dyDescent="0.15">
      <c r="A355" s="190" t="s">
        <v>2636</v>
      </c>
      <c r="B355" s="180" t="s">
        <v>2288</v>
      </c>
      <c r="C355" s="182"/>
      <c r="D355" s="179" t="s">
        <v>2290</v>
      </c>
      <c r="E355" s="183" t="s">
        <v>2329</v>
      </c>
      <c r="F355" s="179" t="s">
        <v>2366</v>
      </c>
      <c r="G355" s="179"/>
      <c r="H355" s="183">
        <v>3500</v>
      </c>
    </row>
    <row r="356" spans="1:8" ht="66" customHeight="1" x14ac:dyDescent="0.15">
      <c r="A356" s="190" t="s">
        <v>2636</v>
      </c>
      <c r="B356" s="180" t="s">
        <v>2288</v>
      </c>
      <c r="C356" s="182"/>
      <c r="D356" s="179" t="s">
        <v>2290</v>
      </c>
      <c r="E356" s="183" t="s">
        <v>2323</v>
      </c>
      <c r="F356" s="179" t="s">
        <v>2360</v>
      </c>
      <c r="G356" s="179"/>
      <c r="H356" s="183">
        <v>3500</v>
      </c>
    </row>
    <row r="357" spans="1:8" ht="66" customHeight="1" x14ac:dyDescent="0.15">
      <c r="A357" s="190" t="s">
        <v>2636</v>
      </c>
      <c r="B357" s="180" t="s">
        <v>2288</v>
      </c>
      <c r="C357" s="182"/>
      <c r="D357" s="179" t="s">
        <v>2290</v>
      </c>
      <c r="E357" s="183" t="s">
        <v>2334</v>
      </c>
      <c r="F357" s="179" t="s">
        <v>2371</v>
      </c>
      <c r="G357" s="179"/>
      <c r="H357" s="183">
        <v>3500</v>
      </c>
    </row>
    <row r="358" spans="1:8" ht="66" customHeight="1" x14ac:dyDescent="0.15">
      <c r="A358" s="190" t="s">
        <v>2636</v>
      </c>
      <c r="B358" s="180" t="s">
        <v>2288</v>
      </c>
      <c r="C358" s="182"/>
      <c r="D358" s="179" t="s">
        <v>2290</v>
      </c>
      <c r="E358" s="183" t="s">
        <v>3048</v>
      </c>
      <c r="F358" s="179" t="s">
        <v>2690</v>
      </c>
      <c r="G358" s="179"/>
      <c r="H358" s="183">
        <v>5250</v>
      </c>
    </row>
    <row r="359" spans="1:8" ht="66" customHeight="1" x14ac:dyDescent="0.15">
      <c r="A359" s="190" t="s">
        <v>2636</v>
      </c>
      <c r="B359" s="180" t="s">
        <v>2288</v>
      </c>
      <c r="C359" s="182"/>
      <c r="D359" s="179" t="s">
        <v>2290</v>
      </c>
      <c r="E359" s="183" t="s">
        <v>2327</v>
      </c>
      <c r="F359" s="179" t="s">
        <v>2364</v>
      </c>
      <c r="G359" s="179"/>
      <c r="H359" s="183">
        <v>3500</v>
      </c>
    </row>
    <row r="360" spans="1:8" ht="66" customHeight="1" x14ac:dyDescent="0.15">
      <c r="A360" s="190" t="s">
        <v>2636</v>
      </c>
      <c r="B360" s="180" t="s">
        <v>2288</v>
      </c>
      <c r="C360" s="182"/>
      <c r="D360" s="179" t="s">
        <v>2290</v>
      </c>
      <c r="E360" s="183" t="s">
        <v>2331</v>
      </c>
      <c r="F360" s="179" t="s">
        <v>2368</v>
      </c>
      <c r="G360" s="179"/>
      <c r="H360" s="183">
        <v>3500</v>
      </c>
    </row>
    <row r="361" spans="1:8" ht="66" customHeight="1" x14ac:dyDescent="0.15">
      <c r="A361" s="190" t="s">
        <v>2636</v>
      </c>
      <c r="B361" s="180" t="s">
        <v>2288</v>
      </c>
      <c r="C361" s="182"/>
      <c r="D361" s="179" t="s">
        <v>2290</v>
      </c>
      <c r="E361" s="183" t="s">
        <v>2333</v>
      </c>
      <c r="F361" s="179" t="s">
        <v>2370</v>
      </c>
      <c r="G361" s="179"/>
      <c r="H361" s="183">
        <v>3500</v>
      </c>
    </row>
    <row r="362" spans="1:8" ht="66" customHeight="1" x14ac:dyDescent="0.15">
      <c r="A362" s="190" t="s">
        <v>2636</v>
      </c>
      <c r="B362" s="180" t="s">
        <v>2288</v>
      </c>
      <c r="C362" s="182"/>
      <c r="D362" s="179" t="s">
        <v>2290</v>
      </c>
      <c r="E362" s="183" t="s">
        <v>2328</v>
      </c>
      <c r="F362" s="179" t="s">
        <v>2365</v>
      </c>
      <c r="G362" s="179"/>
      <c r="H362" s="183">
        <v>3500</v>
      </c>
    </row>
    <row r="363" spans="1:8" ht="66" customHeight="1" x14ac:dyDescent="0.15">
      <c r="A363" s="190" t="s">
        <v>2636</v>
      </c>
      <c r="B363" s="180" t="s">
        <v>2288</v>
      </c>
      <c r="C363" s="182"/>
      <c r="D363" s="179" t="s">
        <v>2290</v>
      </c>
      <c r="E363" s="183" t="s">
        <v>2325</v>
      </c>
      <c r="F363" s="179" t="s">
        <v>2362</v>
      </c>
      <c r="G363" s="179"/>
      <c r="H363" s="183">
        <v>3500</v>
      </c>
    </row>
    <row r="364" spans="1:8" ht="66" customHeight="1" x14ac:dyDescent="0.15">
      <c r="A364" s="190" t="s">
        <v>2636</v>
      </c>
      <c r="B364" s="180" t="s">
        <v>2288</v>
      </c>
      <c r="C364" s="182"/>
      <c r="D364" s="179" t="s">
        <v>2290</v>
      </c>
      <c r="E364" s="183" t="s">
        <v>2332</v>
      </c>
      <c r="F364" s="179" t="s">
        <v>2369</v>
      </c>
      <c r="G364" s="179"/>
      <c r="H364" s="183">
        <v>3500</v>
      </c>
    </row>
    <row r="365" spans="1:8" ht="66" customHeight="1" x14ac:dyDescent="0.15">
      <c r="A365" s="190" t="s">
        <v>2637</v>
      </c>
      <c r="B365" s="180" t="s">
        <v>2288</v>
      </c>
      <c r="C365" s="182"/>
      <c r="D365" s="179" t="s">
        <v>2290</v>
      </c>
      <c r="E365" s="183" t="s">
        <v>2405</v>
      </c>
      <c r="F365" s="179" t="s">
        <v>2423</v>
      </c>
      <c r="G365" s="179"/>
      <c r="H365" s="183">
        <v>1036</v>
      </c>
    </row>
    <row r="366" spans="1:8" ht="66" customHeight="1" x14ac:dyDescent="0.15">
      <c r="A366" s="190" t="s">
        <v>2637</v>
      </c>
      <c r="B366" s="180" t="s">
        <v>2288</v>
      </c>
      <c r="C366" s="182"/>
      <c r="D366" s="179" t="s">
        <v>2290</v>
      </c>
      <c r="E366" s="183" t="s">
        <v>2989</v>
      </c>
      <c r="F366" s="179" t="s">
        <v>2573</v>
      </c>
      <c r="G366" s="179"/>
      <c r="H366" s="183">
        <v>518</v>
      </c>
    </row>
    <row r="367" spans="1:8" ht="66" customHeight="1" x14ac:dyDescent="0.15">
      <c r="A367" s="190" t="s">
        <v>2638</v>
      </c>
      <c r="B367" s="180" t="s">
        <v>2288</v>
      </c>
      <c r="C367" s="182"/>
      <c r="D367" s="179" t="s">
        <v>2290</v>
      </c>
      <c r="E367" s="183" t="s">
        <v>2404</v>
      </c>
      <c r="F367" s="179" t="s">
        <v>2422</v>
      </c>
      <c r="G367" s="179"/>
      <c r="H367" s="183">
        <v>4000</v>
      </c>
    </row>
    <row r="368" spans="1:8" ht="66" customHeight="1" x14ac:dyDescent="0.15">
      <c r="A368" s="190" t="s">
        <v>2639</v>
      </c>
      <c r="B368" s="180" t="s">
        <v>2288</v>
      </c>
      <c r="C368" s="182"/>
      <c r="D368" s="179" t="s">
        <v>2290</v>
      </c>
      <c r="E368" s="183" t="s">
        <v>3003</v>
      </c>
      <c r="F368" s="179" t="s">
        <v>1067</v>
      </c>
      <c r="G368" s="179"/>
      <c r="H368" s="183">
        <v>9178.85</v>
      </c>
    </row>
    <row r="369" spans="1:8" ht="66" customHeight="1" x14ac:dyDescent="0.15">
      <c r="A369" s="190" t="s">
        <v>2640</v>
      </c>
      <c r="B369" s="180" t="s">
        <v>2288</v>
      </c>
      <c r="C369" s="182"/>
      <c r="D369" s="179" t="s">
        <v>2290</v>
      </c>
      <c r="E369" s="183" t="s">
        <v>3049</v>
      </c>
      <c r="F369" s="179" t="s">
        <v>2691</v>
      </c>
      <c r="G369" s="179"/>
      <c r="H369" s="183">
        <v>14000</v>
      </c>
    </row>
    <row r="370" spans="1:8" ht="66" customHeight="1" x14ac:dyDescent="0.15">
      <c r="A370" s="190" t="s">
        <v>2640</v>
      </c>
      <c r="B370" s="180" t="s">
        <v>2288</v>
      </c>
      <c r="C370" s="182"/>
      <c r="D370" s="179" t="s">
        <v>2290</v>
      </c>
      <c r="E370" s="183" t="s">
        <v>2345</v>
      </c>
      <c r="F370" s="179" t="s">
        <v>2382</v>
      </c>
      <c r="G370" s="179"/>
      <c r="H370" s="183">
        <v>1800</v>
      </c>
    </row>
    <row r="371" spans="1:8" ht="66" customHeight="1" x14ac:dyDescent="0.15">
      <c r="A371" s="190" t="s">
        <v>2640</v>
      </c>
      <c r="B371" s="180" t="s">
        <v>2288</v>
      </c>
      <c r="C371" s="182"/>
      <c r="D371" s="179" t="s">
        <v>2290</v>
      </c>
      <c r="E371" s="183" t="s">
        <v>2346</v>
      </c>
      <c r="F371" s="179" t="s">
        <v>2383</v>
      </c>
      <c r="G371" s="179"/>
      <c r="H371" s="183">
        <v>3500</v>
      </c>
    </row>
    <row r="372" spans="1:8" ht="66" customHeight="1" x14ac:dyDescent="0.15">
      <c r="A372" s="190" t="s">
        <v>2640</v>
      </c>
      <c r="B372" s="180" t="s">
        <v>2288</v>
      </c>
      <c r="C372" s="182"/>
      <c r="D372" s="179" t="s">
        <v>2290</v>
      </c>
      <c r="E372" s="183" t="s">
        <v>2347</v>
      </c>
      <c r="F372" s="179" t="s">
        <v>2384</v>
      </c>
      <c r="G372" s="179"/>
      <c r="H372" s="183">
        <v>3500</v>
      </c>
    </row>
    <row r="373" spans="1:8" ht="66" customHeight="1" x14ac:dyDescent="0.15">
      <c r="A373" s="190" t="s">
        <v>2641</v>
      </c>
      <c r="B373" s="180" t="s">
        <v>2288</v>
      </c>
      <c r="C373" s="182"/>
      <c r="D373" s="179" t="s">
        <v>2290</v>
      </c>
      <c r="E373" s="183" t="s">
        <v>2351</v>
      </c>
      <c r="F373" s="179" t="s">
        <v>2387</v>
      </c>
      <c r="G373" s="179"/>
      <c r="H373" s="183">
        <v>1100</v>
      </c>
    </row>
    <row r="374" spans="1:8" ht="66" customHeight="1" x14ac:dyDescent="0.15">
      <c r="A374" s="190" t="s">
        <v>2641</v>
      </c>
      <c r="B374" s="180" t="s">
        <v>2288</v>
      </c>
      <c r="C374" s="182"/>
      <c r="D374" s="179" t="s">
        <v>2290</v>
      </c>
      <c r="E374" s="183" t="s">
        <v>2352</v>
      </c>
      <c r="F374" s="179" t="s">
        <v>2388</v>
      </c>
      <c r="G374" s="179"/>
      <c r="H374" s="183">
        <v>3800</v>
      </c>
    </row>
    <row r="375" spans="1:8" ht="66" customHeight="1" x14ac:dyDescent="0.15">
      <c r="A375" s="190" t="s">
        <v>2641</v>
      </c>
      <c r="B375" s="180" t="s">
        <v>2288</v>
      </c>
      <c r="C375" s="182"/>
      <c r="D375" s="179" t="s">
        <v>2290</v>
      </c>
      <c r="E375" s="183" t="s">
        <v>2350</v>
      </c>
      <c r="F375" s="179" t="s">
        <v>2386</v>
      </c>
      <c r="G375" s="179"/>
      <c r="H375" s="183">
        <v>2700</v>
      </c>
    </row>
    <row r="376" spans="1:8" ht="66" customHeight="1" x14ac:dyDescent="0.15">
      <c r="A376" s="190" t="s">
        <v>2641</v>
      </c>
      <c r="B376" s="180" t="s">
        <v>2288</v>
      </c>
      <c r="C376" s="182"/>
      <c r="D376" s="179" t="s">
        <v>2290</v>
      </c>
      <c r="E376" s="183" t="s">
        <v>2349</v>
      </c>
      <c r="F376" s="179" t="s">
        <v>2385</v>
      </c>
      <c r="G376" s="179"/>
      <c r="H376" s="183">
        <v>3500</v>
      </c>
    </row>
    <row r="377" spans="1:8" ht="66" customHeight="1" x14ac:dyDescent="0.15">
      <c r="A377" s="190" t="s">
        <v>2641</v>
      </c>
      <c r="B377" s="180" t="s">
        <v>2288</v>
      </c>
      <c r="C377" s="182"/>
      <c r="D377" s="179" t="s">
        <v>2290</v>
      </c>
      <c r="E377" s="183" t="s">
        <v>424</v>
      </c>
      <c r="F377" s="179" t="s">
        <v>426</v>
      </c>
      <c r="G377" s="179"/>
      <c r="H377" s="183">
        <v>2000</v>
      </c>
    </row>
    <row r="378" spans="1:8" ht="66" customHeight="1" x14ac:dyDescent="0.15">
      <c r="A378" s="190" t="s">
        <v>2642</v>
      </c>
      <c r="B378" s="180" t="s">
        <v>2288</v>
      </c>
      <c r="C378" s="182"/>
      <c r="D378" s="179" t="s">
        <v>2290</v>
      </c>
      <c r="E378" s="183" t="s">
        <v>2311</v>
      </c>
      <c r="F378" s="179" t="s">
        <v>2299</v>
      </c>
      <c r="G378" s="179"/>
      <c r="H378" s="183">
        <v>436</v>
      </c>
    </row>
    <row r="379" spans="1:8" ht="66" customHeight="1" x14ac:dyDescent="0.15">
      <c r="A379" s="190" t="s">
        <v>2642</v>
      </c>
      <c r="B379" s="180" t="s">
        <v>2288</v>
      </c>
      <c r="C379" s="182"/>
      <c r="D379" s="179" t="s">
        <v>2290</v>
      </c>
      <c r="E379" s="183" t="s">
        <v>3050</v>
      </c>
      <c r="F379" s="179" t="s">
        <v>2692</v>
      </c>
      <c r="G379" s="179"/>
      <c r="H379" s="183">
        <v>350</v>
      </c>
    </row>
    <row r="380" spans="1:8" ht="66" customHeight="1" x14ac:dyDescent="0.15">
      <c r="A380" s="190" t="s">
        <v>2642</v>
      </c>
      <c r="B380" s="180" t="s">
        <v>2288</v>
      </c>
      <c r="C380" s="182"/>
      <c r="D380" s="179" t="s">
        <v>2290</v>
      </c>
      <c r="E380" s="183" t="s">
        <v>3050</v>
      </c>
      <c r="F380" s="179" t="s">
        <v>2692</v>
      </c>
      <c r="G380" s="179"/>
      <c r="H380" s="183">
        <v>350</v>
      </c>
    </row>
    <row r="381" spans="1:8" ht="66" customHeight="1" x14ac:dyDescent="0.15">
      <c r="A381" s="190" t="s">
        <v>2643</v>
      </c>
      <c r="B381" s="180" t="s">
        <v>2288</v>
      </c>
      <c r="C381" s="182"/>
      <c r="D381" s="179" t="s">
        <v>2290</v>
      </c>
      <c r="E381" s="183" t="s">
        <v>2292</v>
      </c>
      <c r="F381" s="179" t="s">
        <v>2296</v>
      </c>
      <c r="G381" s="179"/>
      <c r="H381" s="183">
        <v>1032.75</v>
      </c>
    </row>
    <row r="382" spans="1:8" ht="66" customHeight="1" x14ac:dyDescent="0.15">
      <c r="A382" s="190" t="s">
        <v>2644</v>
      </c>
      <c r="B382" s="180" t="s">
        <v>2288</v>
      </c>
      <c r="C382" s="182"/>
      <c r="D382" s="179" t="s">
        <v>2290</v>
      </c>
      <c r="E382" s="183" t="s">
        <v>2291</v>
      </c>
      <c r="F382" s="179"/>
      <c r="G382" s="179" t="s">
        <v>2289</v>
      </c>
      <c r="H382" s="183">
        <v>4340</v>
      </c>
    </row>
    <row r="383" spans="1:8" ht="66" customHeight="1" x14ac:dyDescent="0.15">
      <c r="A383" s="190" t="s">
        <v>2645</v>
      </c>
      <c r="B383" s="180" t="s">
        <v>2288</v>
      </c>
      <c r="C383" s="182"/>
      <c r="D383" s="179" t="s">
        <v>2290</v>
      </c>
      <c r="E383" s="183" t="s">
        <v>2291</v>
      </c>
      <c r="F383" s="179"/>
      <c r="G383" s="179" t="s">
        <v>2289</v>
      </c>
      <c r="H383" s="183">
        <v>5500</v>
      </c>
    </row>
    <row r="384" spans="1:8" ht="66" customHeight="1" x14ac:dyDescent="0.15">
      <c r="A384" s="190" t="s">
        <v>2646</v>
      </c>
      <c r="B384" s="180" t="s">
        <v>2288</v>
      </c>
      <c r="C384" s="182"/>
      <c r="D384" s="179" t="s">
        <v>2290</v>
      </c>
      <c r="E384" s="183" t="s">
        <v>2291</v>
      </c>
      <c r="F384" s="179"/>
      <c r="G384" s="179" t="s">
        <v>2289</v>
      </c>
      <c r="H384" s="183">
        <v>4196.5</v>
      </c>
    </row>
    <row r="385" spans="1:8" ht="66" customHeight="1" thickBot="1" x14ac:dyDescent="0.2">
      <c r="A385" s="191" t="s">
        <v>2647</v>
      </c>
      <c r="B385" s="186" t="s">
        <v>2288</v>
      </c>
      <c r="C385" s="187"/>
      <c r="D385" s="188" t="s">
        <v>2290</v>
      </c>
      <c r="E385" s="189" t="s">
        <v>2291</v>
      </c>
      <c r="F385" s="188"/>
      <c r="G385" s="188" t="s">
        <v>2289</v>
      </c>
      <c r="H385" s="189">
        <v>9592</v>
      </c>
    </row>
    <row r="386" spans="1:8" ht="66" customHeight="1" x14ac:dyDescent="0.15">
      <c r="A386" s="192" t="s">
        <v>2693</v>
      </c>
      <c r="B386" s="180" t="s">
        <v>2288</v>
      </c>
      <c r="C386" s="182"/>
      <c r="D386" s="179" t="s">
        <v>2290</v>
      </c>
      <c r="E386" s="185" t="s">
        <v>3051</v>
      </c>
      <c r="F386" s="184" t="s">
        <v>2744</v>
      </c>
      <c r="G386" s="184"/>
      <c r="H386" s="185">
        <v>605</v>
      </c>
    </row>
    <row r="387" spans="1:8" ht="66" customHeight="1" x14ac:dyDescent="0.15">
      <c r="A387" s="190" t="s">
        <v>2693</v>
      </c>
      <c r="B387" s="180" t="s">
        <v>2288</v>
      </c>
      <c r="C387" s="182"/>
      <c r="D387" s="179" t="s">
        <v>2290</v>
      </c>
      <c r="E387" s="183" t="s">
        <v>3052</v>
      </c>
      <c r="F387" s="179" t="s">
        <v>2745</v>
      </c>
      <c r="G387" s="179"/>
      <c r="H387" s="183">
        <v>605</v>
      </c>
    </row>
    <row r="388" spans="1:8" ht="66" customHeight="1" x14ac:dyDescent="0.15">
      <c r="A388" s="190" t="s">
        <v>2693</v>
      </c>
      <c r="B388" s="180" t="s">
        <v>2288</v>
      </c>
      <c r="C388" s="182"/>
      <c r="D388" s="179" t="s">
        <v>2290</v>
      </c>
      <c r="E388" s="183" t="s">
        <v>2304</v>
      </c>
      <c r="F388" s="179" t="s">
        <v>2312</v>
      </c>
      <c r="G388" s="179"/>
      <c r="H388" s="183">
        <v>605</v>
      </c>
    </row>
    <row r="389" spans="1:8" ht="66" customHeight="1" x14ac:dyDescent="0.15">
      <c r="A389" s="190" t="s">
        <v>2693</v>
      </c>
      <c r="B389" s="180" t="s">
        <v>2288</v>
      </c>
      <c r="C389" s="182"/>
      <c r="D389" s="179" t="s">
        <v>2290</v>
      </c>
      <c r="E389" s="183" t="s">
        <v>3053</v>
      </c>
      <c r="F389" s="179" t="s">
        <v>2746</v>
      </c>
      <c r="G389" s="179"/>
      <c r="H389" s="183">
        <v>605</v>
      </c>
    </row>
    <row r="390" spans="1:8" ht="66" customHeight="1" x14ac:dyDescent="0.15">
      <c r="A390" s="190" t="s">
        <v>2693</v>
      </c>
      <c r="B390" s="180" t="s">
        <v>2288</v>
      </c>
      <c r="C390" s="182"/>
      <c r="D390" s="179" t="s">
        <v>2290</v>
      </c>
      <c r="E390" s="183" t="s">
        <v>3054</v>
      </c>
      <c r="F390" s="179" t="s">
        <v>2747</v>
      </c>
      <c r="G390" s="179"/>
      <c r="H390" s="183">
        <v>605</v>
      </c>
    </row>
    <row r="391" spans="1:8" ht="66" customHeight="1" x14ac:dyDescent="0.15">
      <c r="A391" s="190" t="s">
        <v>2693</v>
      </c>
      <c r="B391" s="180" t="s">
        <v>2288</v>
      </c>
      <c r="C391" s="182"/>
      <c r="D391" s="179" t="s">
        <v>2290</v>
      </c>
      <c r="E391" s="183" t="s">
        <v>3055</v>
      </c>
      <c r="F391" s="179" t="s">
        <v>2748</v>
      </c>
      <c r="G391" s="179"/>
      <c r="H391" s="183">
        <v>605</v>
      </c>
    </row>
    <row r="392" spans="1:8" ht="66" customHeight="1" x14ac:dyDescent="0.15">
      <c r="A392" s="190" t="s">
        <v>2693</v>
      </c>
      <c r="B392" s="180" t="s">
        <v>2288</v>
      </c>
      <c r="C392" s="182"/>
      <c r="D392" s="179" t="s">
        <v>2290</v>
      </c>
      <c r="E392" s="183" t="s">
        <v>3056</v>
      </c>
      <c r="F392" s="179" t="s">
        <v>2749</v>
      </c>
      <c r="G392" s="179"/>
      <c r="H392" s="183">
        <v>605</v>
      </c>
    </row>
    <row r="393" spans="1:8" ht="66" customHeight="1" x14ac:dyDescent="0.15">
      <c r="A393" s="190" t="s">
        <v>2693</v>
      </c>
      <c r="B393" s="180" t="s">
        <v>2288</v>
      </c>
      <c r="C393" s="182"/>
      <c r="D393" s="179" t="s">
        <v>2290</v>
      </c>
      <c r="E393" s="183" t="s">
        <v>3057</v>
      </c>
      <c r="F393" s="179" t="s">
        <v>2750</v>
      </c>
      <c r="G393" s="179"/>
      <c r="H393" s="183">
        <v>605</v>
      </c>
    </row>
    <row r="394" spans="1:8" ht="66" customHeight="1" x14ac:dyDescent="0.15">
      <c r="A394" s="190" t="s">
        <v>2693</v>
      </c>
      <c r="B394" s="180" t="s">
        <v>2288</v>
      </c>
      <c r="C394" s="182"/>
      <c r="D394" s="179" t="s">
        <v>2290</v>
      </c>
      <c r="E394" s="183" t="s">
        <v>3058</v>
      </c>
      <c r="F394" s="179" t="s">
        <v>2751</v>
      </c>
      <c r="G394" s="179"/>
      <c r="H394" s="183">
        <v>605</v>
      </c>
    </row>
    <row r="395" spans="1:8" ht="66" customHeight="1" x14ac:dyDescent="0.15">
      <c r="A395" s="190" t="s">
        <v>2693</v>
      </c>
      <c r="B395" s="180" t="s">
        <v>2288</v>
      </c>
      <c r="C395" s="182"/>
      <c r="D395" s="179" t="s">
        <v>2290</v>
      </c>
      <c r="E395" s="183" t="s">
        <v>2390</v>
      </c>
      <c r="F395" s="179" t="s">
        <v>2408</v>
      </c>
      <c r="G395" s="179"/>
      <c r="H395" s="183">
        <v>605</v>
      </c>
    </row>
    <row r="396" spans="1:8" ht="66" customHeight="1" x14ac:dyDescent="0.15">
      <c r="A396" s="190" t="s">
        <v>2693</v>
      </c>
      <c r="B396" s="180" t="s">
        <v>2288</v>
      </c>
      <c r="C396" s="182"/>
      <c r="D396" s="179" t="s">
        <v>2290</v>
      </c>
      <c r="E396" s="183" t="s">
        <v>3059</v>
      </c>
      <c r="F396" s="179" t="s">
        <v>2752</v>
      </c>
      <c r="G396" s="179"/>
      <c r="H396" s="183">
        <v>605</v>
      </c>
    </row>
    <row r="397" spans="1:8" ht="66" customHeight="1" x14ac:dyDescent="0.15">
      <c r="A397" s="190" t="s">
        <v>2693</v>
      </c>
      <c r="B397" s="180" t="s">
        <v>2288</v>
      </c>
      <c r="C397" s="182"/>
      <c r="D397" s="179" t="s">
        <v>2290</v>
      </c>
      <c r="E397" s="183" t="s">
        <v>3060</v>
      </c>
      <c r="F397" s="179" t="s">
        <v>2753</v>
      </c>
      <c r="G397" s="179"/>
      <c r="H397" s="183">
        <v>605</v>
      </c>
    </row>
    <row r="398" spans="1:8" ht="66" customHeight="1" x14ac:dyDescent="0.15">
      <c r="A398" s="190" t="s">
        <v>2693</v>
      </c>
      <c r="B398" s="180" t="s">
        <v>2288</v>
      </c>
      <c r="C398" s="182"/>
      <c r="D398" s="179" t="s">
        <v>2290</v>
      </c>
      <c r="E398" s="183" t="s">
        <v>3061</v>
      </c>
      <c r="F398" s="179" t="s">
        <v>2754</v>
      </c>
      <c r="G398" s="179"/>
      <c r="H398" s="183">
        <v>605</v>
      </c>
    </row>
    <row r="399" spans="1:8" ht="66" customHeight="1" x14ac:dyDescent="0.15">
      <c r="A399" s="190" t="s">
        <v>2693</v>
      </c>
      <c r="B399" s="180" t="s">
        <v>2288</v>
      </c>
      <c r="C399" s="182"/>
      <c r="D399" s="179" t="s">
        <v>2290</v>
      </c>
      <c r="E399" s="183" t="s">
        <v>3062</v>
      </c>
      <c r="F399" s="179" t="s">
        <v>2755</v>
      </c>
      <c r="G399" s="179"/>
      <c r="H399" s="183">
        <v>605</v>
      </c>
    </row>
    <row r="400" spans="1:8" ht="66" customHeight="1" x14ac:dyDescent="0.15">
      <c r="A400" s="190" t="s">
        <v>2693</v>
      </c>
      <c r="B400" s="180" t="s">
        <v>2288</v>
      </c>
      <c r="C400" s="182"/>
      <c r="D400" s="179" t="s">
        <v>2290</v>
      </c>
      <c r="E400" s="183" t="s">
        <v>3063</v>
      </c>
      <c r="F400" s="179" t="s">
        <v>2756</v>
      </c>
      <c r="G400" s="179"/>
      <c r="H400" s="183">
        <v>605</v>
      </c>
    </row>
    <row r="401" spans="1:8" ht="66" customHeight="1" x14ac:dyDescent="0.15">
      <c r="A401" s="190" t="s">
        <v>2693</v>
      </c>
      <c r="B401" s="180" t="s">
        <v>2288</v>
      </c>
      <c r="C401" s="182"/>
      <c r="D401" s="179" t="s">
        <v>2290</v>
      </c>
      <c r="E401" s="183" t="s">
        <v>3064</v>
      </c>
      <c r="F401" s="179" t="s">
        <v>2757</v>
      </c>
      <c r="G401" s="179"/>
      <c r="H401" s="183">
        <v>605</v>
      </c>
    </row>
    <row r="402" spans="1:8" ht="66" customHeight="1" x14ac:dyDescent="0.15">
      <c r="A402" s="190" t="s">
        <v>2693</v>
      </c>
      <c r="B402" s="180" t="s">
        <v>2288</v>
      </c>
      <c r="C402" s="182"/>
      <c r="D402" s="179" t="s">
        <v>2290</v>
      </c>
      <c r="E402" s="183" t="s">
        <v>579</v>
      </c>
      <c r="F402" s="179" t="s">
        <v>580</v>
      </c>
      <c r="G402" s="179"/>
      <c r="H402" s="183">
        <v>605</v>
      </c>
    </row>
    <row r="403" spans="1:8" ht="66" customHeight="1" x14ac:dyDescent="0.15">
      <c r="A403" s="190" t="s">
        <v>2693</v>
      </c>
      <c r="B403" s="180" t="s">
        <v>2288</v>
      </c>
      <c r="C403" s="182"/>
      <c r="D403" s="179" t="s">
        <v>2290</v>
      </c>
      <c r="E403" s="183" t="s">
        <v>3065</v>
      </c>
      <c r="F403" s="179" t="s">
        <v>2354</v>
      </c>
      <c r="G403" s="179"/>
      <c r="H403" s="183">
        <v>605</v>
      </c>
    </row>
    <row r="404" spans="1:8" ht="66" customHeight="1" x14ac:dyDescent="0.15">
      <c r="A404" s="190" t="s">
        <v>2693</v>
      </c>
      <c r="B404" s="180" t="s">
        <v>2288</v>
      </c>
      <c r="C404" s="182"/>
      <c r="D404" s="179" t="s">
        <v>2290</v>
      </c>
      <c r="E404" s="183" t="s">
        <v>3066</v>
      </c>
      <c r="F404" s="179" t="s">
        <v>2758</v>
      </c>
      <c r="G404" s="179"/>
      <c r="H404" s="183">
        <v>605</v>
      </c>
    </row>
    <row r="405" spans="1:8" ht="66" customHeight="1" x14ac:dyDescent="0.15">
      <c r="A405" s="190" t="s">
        <v>2693</v>
      </c>
      <c r="B405" s="180" t="s">
        <v>2288</v>
      </c>
      <c r="C405" s="182"/>
      <c r="D405" s="179" t="s">
        <v>2290</v>
      </c>
      <c r="E405" s="183" t="s">
        <v>3067</v>
      </c>
      <c r="F405" s="179" t="s">
        <v>2759</v>
      </c>
      <c r="G405" s="179"/>
      <c r="H405" s="183">
        <v>605</v>
      </c>
    </row>
    <row r="406" spans="1:8" ht="66" customHeight="1" x14ac:dyDescent="0.15">
      <c r="A406" s="190" t="s">
        <v>2693</v>
      </c>
      <c r="B406" s="180" t="s">
        <v>2288</v>
      </c>
      <c r="C406" s="182"/>
      <c r="D406" s="179" t="s">
        <v>2290</v>
      </c>
      <c r="E406" s="183" t="s">
        <v>2395</v>
      </c>
      <c r="F406" s="179" t="s">
        <v>2413</v>
      </c>
      <c r="G406" s="179"/>
      <c r="H406" s="183">
        <v>605</v>
      </c>
    </row>
    <row r="407" spans="1:8" ht="66" customHeight="1" x14ac:dyDescent="0.15">
      <c r="A407" s="190" t="s">
        <v>2693</v>
      </c>
      <c r="B407" s="180" t="s">
        <v>2288</v>
      </c>
      <c r="C407" s="182"/>
      <c r="D407" s="179" t="s">
        <v>2290</v>
      </c>
      <c r="E407" s="183" t="s">
        <v>3068</v>
      </c>
      <c r="F407" s="179" t="s">
        <v>2760</v>
      </c>
      <c r="G407" s="179"/>
      <c r="H407" s="183">
        <v>605</v>
      </c>
    </row>
    <row r="408" spans="1:8" ht="66" customHeight="1" x14ac:dyDescent="0.15">
      <c r="A408" s="190" t="s">
        <v>2693</v>
      </c>
      <c r="B408" s="180" t="s">
        <v>2288</v>
      </c>
      <c r="C408" s="182"/>
      <c r="D408" s="179" t="s">
        <v>2290</v>
      </c>
      <c r="E408" s="183" t="s">
        <v>3069</v>
      </c>
      <c r="F408" s="179" t="s">
        <v>2761</v>
      </c>
      <c r="G408" s="179"/>
      <c r="H408" s="183">
        <v>605</v>
      </c>
    </row>
    <row r="409" spans="1:8" ht="66" customHeight="1" x14ac:dyDescent="0.15">
      <c r="A409" s="190" t="s">
        <v>2693</v>
      </c>
      <c r="B409" s="180" t="s">
        <v>2288</v>
      </c>
      <c r="C409" s="182"/>
      <c r="D409" s="179" t="s">
        <v>2290</v>
      </c>
      <c r="E409" s="183" t="s">
        <v>3070</v>
      </c>
      <c r="F409" s="179" t="s">
        <v>2762</v>
      </c>
      <c r="G409" s="179"/>
      <c r="H409" s="183">
        <v>605</v>
      </c>
    </row>
    <row r="410" spans="1:8" ht="66" customHeight="1" x14ac:dyDescent="0.15">
      <c r="A410" s="190" t="s">
        <v>2693</v>
      </c>
      <c r="B410" s="180" t="s">
        <v>2288</v>
      </c>
      <c r="C410" s="182"/>
      <c r="D410" s="179" t="s">
        <v>2290</v>
      </c>
      <c r="E410" s="183" t="s">
        <v>2232</v>
      </c>
      <c r="F410" s="179" t="s">
        <v>1903</v>
      </c>
      <c r="G410" s="179"/>
      <c r="H410" s="183">
        <v>605</v>
      </c>
    </row>
    <row r="411" spans="1:8" ht="66" customHeight="1" x14ac:dyDescent="0.15">
      <c r="A411" s="190" t="s">
        <v>2693</v>
      </c>
      <c r="B411" s="180" t="s">
        <v>2288</v>
      </c>
      <c r="C411" s="182"/>
      <c r="D411" s="179" t="s">
        <v>2290</v>
      </c>
      <c r="E411" s="183" t="s">
        <v>3071</v>
      </c>
      <c r="F411" s="179" t="s">
        <v>2763</v>
      </c>
      <c r="G411" s="179"/>
      <c r="H411" s="183">
        <v>605</v>
      </c>
    </row>
    <row r="412" spans="1:8" ht="66" customHeight="1" x14ac:dyDescent="0.15">
      <c r="A412" s="190" t="s">
        <v>2693</v>
      </c>
      <c r="B412" s="180" t="s">
        <v>2288</v>
      </c>
      <c r="C412" s="182"/>
      <c r="D412" s="179" t="s">
        <v>2290</v>
      </c>
      <c r="E412" s="183" t="s">
        <v>2306</v>
      </c>
      <c r="F412" s="179" t="s">
        <v>2313</v>
      </c>
      <c r="G412" s="179"/>
      <c r="H412" s="183">
        <v>605</v>
      </c>
    </row>
    <row r="413" spans="1:8" ht="66" customHeight="1" x14ac:dyDescent="0.15">
      <c r="A413" s="190" t="s">
        <v>2693</v>
      </c>
      <c r="B413" s="180" t="s">
        <v>2288</v>
      </c>
      <c r="C413" s="182"/>
      <c r="D413" s="179" t="s">
        <v>2290</v>
      </c>
      <c r="E413" s="183" t="s">
        <v>2318</v>
      </c>
      <c r="F413" s="179" t="s">
        <v>2355</v>
      </c>
      <c r="G413" s="179"/>
      <c r="H413" s="183">
        <v>605</v>
      </c>
    </row>
    <row r="414" spans="1:8" ht="66" customHeight="1" x14ac:dyDescent="0.15">
      <c r="A414" s="190" t="s">
        <v>2693</v>
      </c>
      <c r="B414" s="180" t="s">
        <v>2288</v>
      </c>
      <c r="C414" s="182"/>
      <c r="D414" s="179" t="s">
        <v>2290</v>
      </c>
      <c r="E414" s="183" t="s">
        <v>3072</v>
      </c>
      <c r="F414" s="179" t="s">
        <v>2764</v>
      </c>
      <c r="G414" s="179"/>
      <c r="H414" s="183">
        <v>605</v>
      </c>
    </row>
    <row r="415" spans="1:8" ht="66" customHeight="1" x14ac:dyDescent="0.15">
      <c r="A415" s="190" t="s">
        <v>2693</v>
      </c>
      <c r="B415" s="180" t="s">
        <v>2288</v>
      </c>
      <c r="C415" s="182"/>
      <c r="D415" s="179" t="s">
        <v>2290</v>
      </c>
      <c r="E415" s="183" t="s">
        <v>3073</v>
      </c>
      <c r="F415" s="179" t="s">
        <v>2765</v>
      </c>
      <c r="G415" s="179"/>
      <c r="H415" s="183">
        <v>605</v>
      </c>
    </row>
    <row r="416" spans="1:8" ht="66" customHeight="1" x14ac:dyDescent="0.15">
      <c r="A416" s="190" t="s">
        <v>2693</v>
      </c>
      <c r="B416" s="180" t="s">
        <v>2288</v>
      </c>
      <c r="C416" s="182"/>
      <c r="D416" s="179" t="s">
        <v>2290</v>
      </c>
      <c r="E416" s="183" t="s">
        <v>3074</v>
      </c>
      <c r="F416" s="179" t="s">
        <v>2766</v>
      </c>
      <c r="G416" s="179"/>
      <c r="H416" s="183">
        <v>605</v>
      </c>
    </row>
    <row r="417" spans="1:8" ht="66" customHeight="1" x14ac:dyDescent="0.15">
      <c r="A417" s="190" t="s">
        <v>2693</v>
      </c>
      <c r="B417" s="180" t="s">
        <v>2288</v>
      </c>
      <c r="C417" s="182"/>
      <c r="D417" s="179" t="s">
        <v>2290</v>
      </c>
      <c r="E417" s="183" t="s">
        <v>3075</v>
      </c>
      <c r="F417" s="179" t="s">
        <v>2767</v>
      </c>
      <c r="G417" s="179"/>
      <c r="H417" s="183">
        <v>605</v>
      </c>
    </row>
    <row r="418" spans="1:8" ht="66" customHeight="1" x14ac:dyDescent="0.15">
      <c r="A418" s="190" t="s">
        <v>2693</v>
      </c>
      <c r="B418" s="180" t="s">
        <v>2288</v>
      </c>
      <c r="C418" s="182"/>
      <c r="D418" s="179" t="s">
        <v>2290</v>
      </c>
      <c r="E418" s="183" t="s">
        <v>3076</v>
      </c>
      <c r="F418" s="179" t="s">
        <v>2768</v>
      </c>
      <c r="G418" s="179"/>
      <c r="H418" s="183">
        <v>605</v>
      </c>
    </row>
    <row r="419" spans="1:8" ht="66" customHeight="1" x14ac:dyDescent="0.15">
      <c r="A419" s="190" t="s">
        <v>2693</v>
      </c>
      <c r="B419" s="180" t="s">
        <v>2288</v>
      </c>
      <c r="C419" s="182"/>
      <c r="D419" s="179" t="s">
        <v>2290</v>
      </c>
      <c r="E419" s="183" t="s">
        <v>3077</v>
      </c>
      <c r="F419" s="179" t="s">
        <v>2769</v>
      </c>
      <c r="G419" s="179"/>
      <c r="H419" s="183">
        <v>605</v>
      </c>
    </row>
    <row r="420" spans="1:8" ht="66" customHeight="1" x14ac:dyDescent="0.15">
      <c r="A420" s="190" t="s">
        <v>2693</v>
      </c>
      <c r="B420" s="180" t="s">
        <v>2288</v>
      </c>
      <c r="C420" s="182"/>
      <c r="D420" s="179" t="s">
        <v>2290</v>
      </c>
      <c r="E420" s="183" t="s">
        <v>3078</v>
      </c>
      <c r="F420" s="179" t="s">
        <v>2770</v>
      </c>
      <c r="G420" s="179"/>
      <c r="H420" s="183">
        <v>605</v>
      </c>
    </row>
    <row r="421" spans="1:8" ht="66" customHeight="1" x14ac:dyDescent="0.15">
      <c r="A421" s="190" t="s">
        <v>2693</v>
      </c>
      <c r="B421" s="180" t="s">
        <v>2288</v>
      </c>
      <c r="C421" s="182"/>
      <c r="D421" s="179" t="s">
        <v>2290</v>
      </c>
      <c r="E421" s="183" t="s">
        <v>3079</v>
      </c>
      <c r="F421" s="179" t="s">
        <v>2771</v>
      </c>
      <c r="G421" s="179"/>
      <c r="H421" s="183">
        <v>605</v>
      </c>
    </row>
    <row r="422" spans="1:8" ht="66" customHeight="1" x14ac:dyDescent="0.15">
      <c r="A422" s="190" t="s">
        <v>2693</v>
      </c>
      <c r="B422" s="180" t="s">
        <v>2288</v>
      </c>
      <c r="C422" s="182"/>
      <c r="D422" s="179" t="s">
        <v>2290</v>
      </c>
      <c r="E422" s="183" t="s">
        <v>2336</v>
      </c>
      <c r="F422" s="179" t="s">
        <v>2373</v>
      </c>
      <c r="G422" s="179"/>
      <c r="H422" s="183">
        <v>605</v>
      </c>
    </row>
    <row r="423" spans="1:8" ht="66" customHeight="1" x14ac:dyDescent="0.15">
      <c r="A423" s="190" t="s">
        <v>2693</v>
      </c>
      <c r="B423" s="180" t="s">
        <v>2288</v>
      </c>
      <c r="C423" s="182"/>
      <c r="D423" s="179" t="s">
        <v>2290</v>
      </c>
      <c r="E423" s="183" t="s">
        <v>3080</v>
      </c>
      <c r="F423" s="179" t="s">
        <v>2772</v>
      </c>
      <c r="G423" s="179"/>
      <c r="H423" s="183">
        <v>605</v>
      </c>
    </row>
    <row r="424" spans="1:8" ht="66" customHeight="1" x14ac:dyDescent="0.15">
      <c r="A424" s="190" t="s">
        <v>2693</v>
      </c>
      <c r="B424" s="180" t="s">
        <v>2288</v>
      </c>
      <c r="C424" s="182"/>
      <c r="D424" s="179" t="s">
        <v>2290</v>
      </c>
      <c r="E424" s="183" t="s">
        <v>3081</v>
      </c>
      <c r="F424" s="179" t="s">
        <v>2773</v>
      </c>
      <c r="G424" s="179"/>
      <c r="H424" s="183">
        <v>605</v>
      </c>
    </row>
    <row r="425" spans="1:8" ht="66" customHeight="1" x14ac:dyDescent="0.15">
      <c r="A425" s="190" t="s">
        <v>2693</v>
      </c>
      <c r="B425" s="180" t="s">
        <v>2288</v>
      </c>
      <c r="C425" s="182"/>
      <c r="D425" s="179" t="s">
        <v>2290</v>
      </c>
      <c r="E425" s="183" t="s">
        <v>3082</v>
      </c>
      <c r="F425" s="179" t="s">
        <v>2774</v>
      </c>
      <c r="G425" s="179"/>
      <c r="H425" s="183">
        <v>605</v>
      </c>
    </row>
    <row r="426" spans="1:8" ht="66" customHeight="1" x14ac:dyDescent="0.15">
      <c r="A426" s="190" t="s">
        <v>2693</v>
      </c>
      <c r="B426" s="180" t="s">
        <v>2288</v>
      </c>
      <c r="C426" s="182"/>
      <c r="D426" s="179" t="s">
        <v>2290</v>
      </c>
      <c r="E426" s="183" t="s">
        <v>3083</v>
      </c>
      <c r="F426" s="179" t="s">
        <v>2775</v>
      </c>
      <c r="G426" s="179"/>
      <c r="H426" s="183">
        <v>605</v>
      </c>
    </row>
    <row r="427" spans="1:8" ht="66" customHeight="1" x14ac:dyDescent="0.15">
      <c r="A427" s="190" t="s">
        <v>2693</v>
      </c>
      <c r="B427" s="180" t="s">
        <v>2288</v>
      </c>
      <c r="C427" s="182"/>
      <c r="D427" s="179" t="s">
        <v>2290</v>
      </c>
      <c r="E427" s="183" t="s">
        <v>2393</v>
      </c>
      <c r="F427" s="179" t="s">
        <v>2411</v>
      </c>
      <c r="G427" s="179"/>
      <c r="H427" s="183">
        <v>605</v>
      </c>
    </row>
    <row r="428" spans="1:8" ht="66" customHeight="1" x14ac:dyDescent="0.15">
      <c r="A428" s="190" t="s">
        <v>2693</v>
      </c>
      <c r="B428" s="180" t="s">
        <v>2288</v>
      </c>
      <c r="C428" s="182"/>
      <c r="D428" s="179" t="s">
        <v>2290</v>
      </c>
      <c r="E428" s="183" t="s">
        <v>3084</v>
      </c>
      <c r="F428" s="179" t="s">
        <v>2776</v>
      </c>
      <c r="G428" s="179"/>
      <c r="H428" s="183">
        <v>605</v>
      </c>
    </row>
    <row r="429" spans="1:8" ht="66" customHeight="1" x14ac:dyDescent="0.15">
      <c r="A429" s="190" t="s">
        <v>2693</v>
      </c>
      <c r="B429" s="180" t="s">
        <v>2288</v>
      </c>
      <c r="C429" s="182"/>
      <c r="D429" s="179" t="s">
        <v>2290</v>
      </c>
      <c r="E429" s="183" t="s">
        <v>3085</v>
      </c>
      <c r="F429" s="179" t="s">
        <v>2777</v>
      </c>
      <c r="G429" s="179"/>
      <c r="H429" s="183">
        <v>605</v>
      </c>
    </row>
    <row r="430" spans="1:8" ht="66" customHeight="1" x14ac:dyDescent="0.15">
      <c r="A430" s="190" t="s">
        <v>2693</v>
      </c>
      <c r="B430" s="180" t="s">
        <v>2288</v>
      </c>
      <c r="C430" s="182"/>
      <c r="D430" s="179" t="s">
        <v>2290</v>
      </c>
      <c r="E430" s="183" t="s">
        <v>3086</v>
      </c>
      <c r="F430" s="179" t="s">
        <v>2778</v>
      </c>
      <c r="G430" s="179"/>
      <c r="H430" s="183">
        <v>605</v>
      </c>
    </row>
    <row r="431" spans="1:8" ht="66" customHeight="1" x14ac:dyDescent="0.15">
      <c r="A431" s="190" t="s">
        <v>2693</v>
      </c>
      <c r="B431" s="180" t="s">
        <v>2288</v>
      </c>
      <c r="C431" s="182"/>
      <c r="D431" s="179" t="s">
        <v>2290</v>
      </c>
      <c r="E431" s="183" t="s">
        <v>3087</v>
      </c>
      <c r="F431" s="179" t="s">
        <v>2779</v>
      </c>
      <c r="G431" s="179"/>
      <c r="H431" s="183">
        <v>605</v>
      </c>
    </row>
    <row r="432" spans="1:8" ht="66" customHeight="1" x14ac:dyDescent="0.15">
      <c r="A432" s="190" t="s">
        <v>2693</v>
      </c>
      <c r="B432" s="180" t="s">
        <v>2288</v>
      </c>
      <c r="C432" s="182"/>
      <c r="D432" s="179" t="s">
        <v>2290</v>
      </c>
      <c r="E432" s="183" t="s">
        <v>2392</v>
      </c>
      <c r="F432" s="179" t="s">
        <v>2410</v>
      </c>
      <c r="G432" s="179"/>
      <c r="H432" s="183">
        <v>605</v>
      </c>
    </row>
    <row r="433" spans="1:8" ht="66" customHeight="1" x14ac:dyDescent="0.15">
      <c r="A433" s="190" t="s">
        <v>2693</v>
      </c>
      <c r="B433" s="180" t="s">
        <v>2288</v>
      </c>
      <c r="C433" s="182"/>
      <c r="D433" s="179" t="s">
        <v>2290</v>
      </c>
      <c r="E433" s="183" t="s">
        <v>3088</v>
      </c>
      <c r="F433" s="179" t="s">
        <v>2780</v>
      </c>
      <c r="G433" s="179"/>
      <c r="H433" s="183">
        <v>605</v>
      </c>
    </row>
    <row r="434" spans="1:8" ht="66" customHeight="1" x14ac:dyDescent="0.15">
      <c r="A434" s="190" t="s">
        <v>2693</v>
      </c>
      <c r="B434" s="180" t="s">
        <v>2288</v>
      </c>
      <c r="C434" s="182"/>
      <c r="D434" s="179" t="s">
        <v>2290</v>
      </c>
      <c r="E434" s="183" t="s">
        <v>3089</v>
      </c>
      <c r="F434" s="179" t="s">
        <v>2781</v>
      </c>
      <c r="G434" s="179"/>
      <c r="H434" s="183">
        <v>605</v>
      </c>
    </row>
    <row r="435" spans="1:8" ht="66" customHeight="1" x14ac:dyDescent="0.15">
      <c r="A435" s="190" t="s">
        <v>2693</v>
      </c>
      <c r="B435" s="180" t="s">
        <v>2288</v>
      </c>
      <c r="C435" s="182"/>
      <c r="D435" s="179" t="s">
        <v>2290</v>
      </c>
      <c r="E435" s="183" t="s">
        <v>3090</v>
      </c>
      <c r="F435" s="179" t="s">
        <v>2782</v>
      </c>
      <c r="G435" s="179"/>
      <c r="H435" s="183">
        <v>605</v>
      </c>
    </row>
    <row r="436" spans="1:8" ht="66" customHeight="1" x14ac:dyDescent="0.15">
      <c r="A436" s="190" t="s">
        <v>2693</v>
      </c>
      <c r="B436" s="180" t="s">
        <v>2288</v>
      </c>
      <c r="C436" s="182"/>
      <c r="D436" s="179" t="s">
        <v>2290</v>
      </c>
      <c r="E436" s="183" t="s">
        <v>3015</v>
      </c>
      <c r="F436" s="179" t="s">
        <v>2657</v>
      </c>
      <c r="G436" s="179"/>
      <c r="H436" s="183">
        <v>605</v>
      </c>
    </row>
    <row r="437" spans="1:8" ht="66" customHeight="1" x14ac:dyDescent="0.15">
      <c r="A437" s="190" t="s">
        <v>2693</v>
      </c>
      <c r="B437" s="180" t="s">
        <v>2288</v>
      </c>
      <c r="C437" s="182"/>
      <c r="D437" s="179" t="s">
        <v>2290</v>
      </c>
      <c r="E437" s="183" t="s">
        <v>3091</v>
      </c>
      <c r="F437" s="179" t="s">
        <v>2783</v>
      </c>
      <c r="G437" s="179"/>
      <c r="H437" s="183">
        <v>605</v>
      </c>
    </row>
    <row r="438" spans="1:8" ht="66" customHeight="1" x14ac:dyDescent="0.15">
      <c r="A438" s="190" t="s">
        <v>2693</v>
      </c>
      <c r="B438" s="180" t="s">
        <v>2288</v>
      </c>
      <c r="C438" s="182"/>
      <c r="D438" s="179" t="s">
        <v>2290</v>
      </c>
      <c r="E438" s="183" t="s">
        <v>3092</v>
      </c>
      <c r="F438" s="179" t="s">
        <v>2784</v>
      </c>
      <c r="G438" s="179"/>
      <c r="H438" s="183">
        <v>605</v>
      </c>
    </row>
    <row r="439" spans="1:8" ht="66" customHeight="1" x14ac:dyDescent="0.15">
      <c r="A439" s="190" t="s">
        <v>2693</v>
      </c>
      <c r="B439" s="180" t="s">
        <v>2288</v>
      </c>
      <c r="C439" s="182"/>
      <c r="D439" s="179" t="s">
        <v>2290</v>
      </c>
      <c r="E439" s="183" t="s">
        <v>3093</v>
      </c>
      <c r="F439" s="179" t="s">
        <v>2785</v>
      </c>
      <c r="G439" s="179"/>
      <c r="H439" s="183">
        <v>605</v>
      </c>
    </row>
    <row r="440" spans="1:8" ht="66" customHeight="1" x14ac:dyDescent="0.15">
      <c r="A440" s="190" t="s">
        <v>2693</v>
      </c>
      <c r="B440" s="180" t="s">
        <v>2288</v>
      </c>
      <c r="C440" s="182"/>
      <c r="D440" s="179" t="s">
        <v>2290</v>
      </c>
      <c r="E440" s="183" t="s">
        <v>3094</v>
      </c>
      <c r="F440" s="179" t="s">
        <v>2786</v>
      </c>
      <c r="G440" s="179"/>
      <c r="H440" s="183">
        <v>605</v>
      </c>
    </row>
    <row r="441" spans="1:8" ht="66" customHeight="1" x14ac:dyDescent="0.15">
      <c r="A441" s="190" t="s">
        <v>2693</v>
      </c>
      <c r="B441" s="180" t="s">
        <v>2288</v>
      </c>
      <c r="C441" s="182"/>
      <c r="D441" s="179" t="s">
        <v>2290</v>
      </c>
      <c r="E441" s="183" t="s">
        <v>3095</v>
      </c>
      <c r="F441" s="179" t="s">
        <v>2787</v>
      </c>
      <c r="G441" s="179"/>
      <c r="H441" s="183">
        <v>605</v>
      </c>
    </row>
    <row r="442" spans="1:8" ht="66" customHeight="1" x14ac:dyDescent="0.15">
      <c r="A442" s="190" t="s">
        <v>2693</v>
      </c>
      <c r="B442" s="180" t="s">
        <v>2288</v>
      </c>
      <c r="C442" s="182"/>
      <c r="D442" s="179" t="s">
        <v>2290</v>
      </c>
      <c r="E442" s="183" t="s">
        <v>3096</v>
      </c>
      <c r="F442" s="179" t="s">
        <v>2788</v>
      </c>
      <c r="G442" s="179"/>
      <c r="H442" s="183">
        <v>605</v>
      </c>
    </row>
    <row r="443" spans="1:8" ht="66" customHeight="1" x14ac:dyDescent="0.15">
      <c r="A443" s="190" t="s">
        <v>2693</v>
      </c>
      <c r="B443" s="180" t="s">
        <v>2288</v>
      </c>
      <c r="C443" s="182"/>
      <c r="D443" s="179" t="s">
        <v>2290</v>
      </c>
      <c r="E443" s="183" t="s">
        <v>3097</v>
      </c>
      <c r="F443" s="179" t="s">
        <v>877</v>
      </c>
      <c r="G443" s="179"/>
      <c r="H443" s="183">
        <v>605</v>
      </c>
    </row>
    <row r="444" spans="1:8" ht="66" customHeight="1" x14ac:dyDescent="0.15">
      <c r="A444" s="190" t="s">
        <v>2693</v>
      </c>
      <c r="B444" s="180" t="s">
        <v>2288</v>
      </c>
      <c r="C444" s="182"/>
      <c r="D444" s="179" t="s">
        <v>2290</v>
      </c>
      <c r="E444" s="183" t="s">
        <v>3098</v>
      </c>
      <c r="F444" s="179" t="s">
        <v>2789</v>
      </c>
      <c r="G444" s="179"/>
      <c r="H444" s="183">
        <v>605</v>
      </c>
    </row>
    <row r="445" spans="1:8" ht="66" customHeight="1" x14ac:dyDescent="0.15">
      <c r="A445" s="190" t="s">
        <v>2693</v>
      </c>
      <c r="B445" s="180" t="s">
        <v>2288</v>
      </c>
      <c r="C445" s="182"/>
      <c r="D445" s="179" t="s">
        <v>2290</v>
      </c>
      <c r="E445" s="183" t="s">
        <v>3099</v>
      </c>
      <c r="F445" s="179" t="s">
        <v>2790</v>
      </c>
      <c r="G445" s="179"/>
      <c r="H445" s="183">
        <v>605</v>
      </c>
    </row>
    <row r="446" spans="1:8" ht="66" customHeight="1" x14ac:dyDescent="0.15">
      <c r="A446" s="190" t="s">
        <v>2693</v>
      </c>
      <c r="B446" s="180" t="s">
        <v>2288</v>
      </c>
      <c r="C446" s="182"/>
      <c r="D446" s="179" t="s">
        <v>2290</v>
      </c>
      <c r="E446" s="183" t="s">
        <v>3100</v>
      </c>
      <c r="F446" s="179" t="s">
        <v>2791</v>
      </c>
      <c r="G446" s="179"/>
      <c r="H446" s="183">
        <v>605</v>
      </c>
    </row>
    <row r="447" spans="1:8" ht="66" customHeight="1" x14ac:dyDescent="0.15">
      <c r="A447" s="190" t="s">
        <v>2693</v>
      </c>
      <c r="B447" s="180" t="s">
        <v>2288</v>
      </c>
      <c r="C447" s="182"/>
      <c r="D447" s="179" t="s">
        <v>2290</v>
      </c>
      <c r="E447" s="183" t="s">
        <v>3101</v>
      </c>
      <c r="F447" s="179" t="s">
        <v>2792</v>
      </c>
      <c r="G447" s="179"/>
      <c r="H447" s="183">
        <v>605</v>
      </c>
    </row>
    <row r="448" spans="1:8" ht="66" customHeight="1" x14ac:dyDescent="0.15">
      <c r="A448" s="190" t="s">
        <v>2693</v>
      </c>
      <c r="B448" s="180" t="s">
        <v>2288</v>
      </c>
      <c r="C448" s="182"/>
      <c r="D448" s="179" t="s">
        <v>2290</v>
      </c>
      <c r="E448" s="183" t="s">
        <v>3102</v>
      </c>
      <c r="F448" s="179" t="s">
        <v>2793</v>
      </c>
      <c r="G448" s="179"/>
      <c r="H448" s="183">
        <v>605</v>
      </c>
    </row>
    <row r="449" spans="1:8" ht="66" customHeight="1" x14ac:dyDescent="0.15">
      <c r="A449" s="190" t="s">
        <v>2693</v>
      </c>
      <c r="B449" s="180" t="s">
        <v>2288</v>
      </c>
      <c r="C449" s="182"/>
      <c r="D449" s="179" t="s">
        <v>2290</v>
      </c>
      <c r="E449" s="183" t="s">
        <v>3103</v>
      </c>
      <c r="F449" s="179" t="s">
        <v>2794</v>
      </c>
      <c r="G449" s="179"/>
      <c r="H449" s="183">
        <v>605</v>
      </c>
    </row>
    <row r="450" spans="1:8" ht="66" customHeight="1" x14ac:dyDescent="0.15">
      <c r="A450" s="190" t="s">
        <v>2693</v>
      </c>
      <c r="B450" s="180" t="s">
        <v>2288</v>
      </c>
      <c r="C450" s="182"/>
      <c r="D450" s="179" t="s">
        <v>2290</v>
      </c>
      <c r="E450" s="183" t="s">
        <v>3104</v>
      </c>
      <c r="F450" s="179" t="s">
        <v>2795</v>
      </c>
      <c r="G450" s="179"/>
      <c r="H450" s="183">
        <v>605</v>
      </c>
    </row>
    <row r="451" spans="1:8" ht="66" customHeight="1" x14ac:dyDescent="0.15">
      <c r="A451" s="190" t="s">
        <v>2693</v>
      </c>
      <c r="B451" s="180" t="s">
        <v>2288</v>
      </c>
      <c r="C451" s="182"/>
      <c r="D451" s="179" t="s">
        <v>2290</v>
      </c>
      <c r="E451" s="183" t="s">
        <v>3105</v>
      </c>
      <c r="F451" s="179" t="s">
        <v>2796</v>
      </c>
      <c r="G451" s="179"/>
      <c r="H451" s="183">
        <v>605</v>
      </c>
    </row>
    <row r="452" spans="1:8" ht="66" customHeight="1" x14ac:dyDescent="0.15">
      <c r="A452" s="190" t="s">
        <v>2693</v>
      </c>
      <c r="B452" s="180" t="s">
        <v>2288</v>
      </c>
      <c r="C452" s="182"/>
      <c r="D452" s="179" t="s">
        <v>2290</v>
      </c>
      <c r="E452" s="183" t="s">
        <v>3106</v>
      </c>
      <c r="F452" s="179" t="s">
        <v>2797</v>
      </c>
      <c r="G452" s="179"/>
      <c r="H452" s="183">
        <v>605</v>
      </c>
    </row>
    <row r="453" spans="1:8" ht="66" customHeight="1" x14ac:dyDescent="0.15">
      <c r="A453" s="190" t="s">
        <v>2693</v>
      </c>
      <c r="B453" s="180" t="s">
        <v>2288</v>
      </c>
      <c r="C453" s="182"/>
      <c r="D453" s="179" t="s">
        <v>2290</v>
      </c>
      <c r="E453" s="183" t="s">
        <v>3107</v>
      </c>
      <c r="F453" s="179" t="s">
        <v>2798</v>
      </c>
      <c r="G453" s="179"/>
      <c r="H453" s="183">
        <v>605</v>
      </c>
    </row>
    <row r="454" spans="1:8" ht="66" customHeight="1" x14ac:dyDescent="0.15">
      <c r="A454" s="190" t="s">
        <v>2693</v>
      </c>
      <c r="B454" s="180" t="s">
        <v>2288</v>
      </c>
      <c r="C454" s="182"/>
      <c r="D454" s="179" t="s">
        <v>2290</v>
      </c>
      <c r="E454" s="183" t="s">
        <v>3108</v>
      </c>
      <c r="F454" s="179" t="s">
        <v>2799</v>
      </c>
      <c r="G454" s="179"/>
      <c r="H454" s="183">
        <v>605</v>
      </c>
    </row>
    <row r="455" spans="1:8" ht="66" customHeight="1" x14ac:dyDescent="0.15">
      <c r="A455" s="190" t="s">
        <v>2693</v>
      </c>
      <c r="B455" s="180" t="s">
        <v>2288</v>
      </c>
      <c r="C455" s="182"/>
      <c r="D455" s="179" t="s">
        <v>2290</v>
      </c>
      <c r="E455" s="183" t="s">
        <v>3109</v>
      </c>
      <c r="F455" s="179" t="s">
        <v>2800</v>
      </c>
      <c r="G455" s="179"/>
      <c r="H455" s="183">
        <v>605</v>
      </c>
    </row>
    <row r="456" spans="1:8" ht="66" customHeight="1" x14ac:dyDescent="0.15">
      <c r="A456" s="190" t="s">
        <v>2693</v>
      </c>
      <c r="B456" s="180" t="s">
        <v>2288</v>
      </c>
      <c r="C456" s="182"/>
      <c r="D456" s="179" t="s">
        <v>2290</v>
      </c>
      <c r="E456" s="183" t="s">
        <v>3110</v>
      </c>
      <c r="F456" s="179" t="s">
        <v>2801</v>
      </c>
      <c r="G456" s="179"/>
      <c r="H456" s="183">
        <v>605</v>
      </c>
    </row>
    <row r="457" spans="1:8" ht="66" customHeight="1" x14ac:dyDescent="0.15">
      <c r="A457" s="190" t="s">
        <v>2693</v>
      </c>
      <c r="B457" s="180" t="s">
        <v>2288</v>
      </c>
      <c r="C457" s="182"/>
      <c r="D457" s="179" t="s">
        <v>2290</v>
      </c>
      <c r="E457" s="183" t="s">
        <v>3111</v>
      </c>
      <c r="F457" s="179" t="s">
        <v>2802</v>
      </c>
      <c r="G457" s="179"/>
      <c r="H457" s="183">
        <v>605</v>
      </c>
    </row>
    <row r="458" spans="1:8" ht="66" customHeight="1" x14ac:dyDescent="0.15">
      <c r="A458" s="190" t="s">
        <v>2693</v>
      </c>
      <c r="B458" s="180" t="s">
        <v>2288</v>
      </c>
      <c r="C458" s="182"/>
      <c r="D458" s="179" t="s">
        <v>2290</v>
      </c>
      <c r="E458" s="183" t="s">
        <v>3112</v>
      </c>
      <c r="F458" s="179" t="s">
        <v>2803</v>
      </c>
      <c r="G458" s="179"/>
      <c r="H458" s="183">
        <v>605</v>
      </c>
    </row>
    <row r="459" spans="1:8" ht="66" customHeight="1" x14ac:dyDescent="0.15">
      <c r="A459" s="190" t="s">
        <v>2693</v>
      </c>
      <c r="B459" s="180" t="s">
        <v>2288</v>
      </c>
      <c r="C459" s="182"/>
      <c r="D459" s="179" t="s">
        <v>2290</v>
      </c>
      <c r="E459" s="183" t="s">
        <v>3113</v>
      </c>
      <c r="F459" s="179" t="s">
        <v>2804</v>
      </c>
      <c r="G459" s="179"/>
      <c r="H459" s="183">
        <v>605</v>
      </c>
    </row>
    <row r="460" spans="1:8" ht="66" customHeight="1" x14ac:dyDescent="0.15">
      <c r="A460" s="190" t="s">
        <v>2693</v>
      </c>
      <c r="B460" s="180" t="s">
        <v>2288</v>
      </c>
      <c r="C460" s="182"/>
      <c r="D460" s="179" t="s">
        <v>2290</v>
      </c>
      <c r="E460" s="183" t="s">
        <v>3114</v>
      </c>
      <c r="F460" s="179" t="s">
        <v>2805</v>
      </c>
      <c r="G460" s="179"/>
      <c r="H460" s="183">
        <v>605</v>
      </c>
    </row>
    <row r="461" spans="1:8" ht="66" customHeight="1" x14ac:dyDescent="0.15">
      <c r="A461" s="190" t="s">
        <v>2693</v>
      </c>
      <c r="B461" s="180" t="s">
        <v>2288</v>
      </c>
      <c r="C461" s="182"/>
      <c r="D461" s="179" t="s">
        <v>2290</v>
      </c>
      <c r="E461" s="183" t="s">
        <v>3115</v>
      </c>
      <c r="F461" s="179" t="s">
        <v>2806</v>
      </c>
      <c r="G461" s="179"/>
      <c r="H461" s="183">
        <v>605</v>
      </c>
    </row>
    <row r="462" spans="1:8" ht="66" customHeight="1" x14ac:dyDescent="0.15">
      <c r="A462" s="190" t="s">
        <v>2693</v>
      </c>
      <c r="B462" s="180" t="s">
        <v>2288</v>
      </c>
      <c r="C462" s="182"/>
      <c r="D462" s="179" t="s">
        <v>2290</v>
      </c>
      <c r="E462" s="183" t="s">
        <v>3116</v>
      </c>
      <c r="F462" s="179" t="s">
        <v>2807</v>
      </c>
      <c r="G462" s="179"/>
      <c r="H462" s="183">
        <v>605</v>
      </c>
    </row>
    <row r="463" spans="1:8" ht="66" customHeight="1" x14ac:dyDescent="0.15">
      <c r="A463" s="190" t="s">
        <v>2693</v>
      </c>
      <c r="B463" s="180" t="s">
        <v>2288</v>
      </c>
      <c r="C463" s="182"/>
      <c r="D463" s="179" t="s">
        <v>2290</v>
      </c>
      <c r="E463" s="183" t="s">
        <v>3117</v>
      </c>
      <c r="F463" s="179" t="s">
        <v>2808</v>
      </c>
      <c r="G463" s="179"/>
      <c r="H463" s="183">
        <v>605</v>
      </c>
    </row>
    <row r="464" spans="1:8" ht="66" customHeight="1" x14ac:dyDescent="0.15">
      <c r="A464" s="190" t="s">
        <v>2693</v>
      </c>
      <c r="B464" s="180" t="s">
        <v>2288</v>
      </c>
      <c r="C464" s="182"/>
      <c r="D464" s="179" t="s">
        <v>2290</v>
      </c>
      <c r="E464" s="183" t="s">
        <v>3118</v>
      </c>
      <c r="F464" s="179" t="s">
        <v>2809</v>
      </c>
      <c r="G464" s="179"/>
      <c r="H464" s="183">
        <v>605</v>
      </c>
    </row>
    <row r="465" spans="1:8" ht="66" customHeight="1" x14ac:dyDescent="0.15">
      <c r="A465" s="190" t="s">
        <v>2693</v>
      </c>
      <c r="B465" s="180" t="s">
        <v>2288</v>
      </c>
      <c r="C465" s="182"/>
      <c r="D465" s="179" t="s">
        <v>2290</v>
      </c>
      <c r="E465" s="183" t="s">
        <v>3119</v>
      </c>
      <c r="F465" s="179" t="s">
        <v>2810</v>
      </c>
      <c r="G465" s="179"/>
      <c r="H465" s="183">
        <v>605</v>
      </c>
    </row>
    <row r="466" spans="1:8" ht="66" customHeight="1" x14ac:dyDescent="0.15">
      <c r="A466" s="190" t="s">
        <v>2693</v>
      </c>
      <c r="B466" s="180" t="s">
        <v>2288</v>
      </c>
      <c r="C466" s="182"/>
      <c r="D466" s="179" t="s">
        <v>2290</v>
      </c>
      <c r="E466" s="183" t="s">
        <v>2394</v>
      </c>
      <c r="F466" s="179" t="s">
        <v>2412</v>
      </c>
      <c r="G466" s="179"/>
      <c r="H466" s="183">
        <v>605</v>
      </c>
    </row>
    <row r="467" spans="1:8" ht="66" customHeight="1" x14ac:dyDescent="0.15">
      <c r="A467" s="190" t="s">
        <v>2693</v>
      </c>
      <c r="B467" s="180" t="s">
        <v>2288</v>
      </c>
      <c r="C467" s="182"/>
      <c r="D467" s="179" t="s">
        <v>2290</v>
      </c>
      <c r="E467" s="183" t="s">
        <v>3120</v>
      </c>
      <c r="F467" s="179" t="s">
        <v>2811</v>
      </c>
      <c r="G467" s="179"/>
      <c r="H467" s="183">
        <v>605</v>
      </c>
    </row>
    <row r="468" spans="1:8" ht="66" customHeight="1" x14ac:dyDescent="0.15">
      <c r="A468" s="190" t="s">
        <v>2693</v>
      </c>
      <c r="B468" s="180" t="s">
        <v>2288</v>
      </c>
      <c r="C468" s="182"/>
      <c r="D468" s="179" t="s">
        <v>2290</v>
      </c>
      <c r="E468" s="183" t="s">
        <v>3121</v>
      </c>
      <c r="F468" s="179" t="s">
        <v>2812</v>
      </c>
      <c r="G468" s="179"/>
      <c r="H468" s="183">
        <v>605</v>
      </c>
    </row>
    <row r="469" spans="1:8" ht="66" customHeight="1" x14ac:dyDescent="0.15">
      <c r="A469" s="190" t="s">
        <v>2693</v>
      </c>
      <c r="B469" s="180" t="s">
        <v>2288</v>
      </c>
      <c r="C469" s="182"/>
      <c r="D469" s="179" t="s">
        <v>2290</v>
      </c>
      <c r="E469" s="183" t="s">
        <v>3122</v>
      </c>
      <c r="F469" s="179" t="s">
        <v>2813</v>
      </c>
      <c r="G469" s="179"/>
      <c r="H469" s="183">
        <v>605</v>
      </c>
    </row>
    <row r="470" spans="1:8" ht="66" customHeight="1" x14ac:dyDescent="0.15">
      <c r="A470" s="190" t="s">
        <v>2693</v>
      </c>
      <c r="B470" s="180" t="s">
        <v>2288</v>
      </c>
      <c r="C470" s="182"/>
      <c r="D470" s="179" t="s">
        <v>2290</v>
      </c>
      <c r="E470" s="183" t="s">
        <v>3123</v>
      </c>
      <c r="F470" s="179" t="s">
        <v>2814</v>
      </c>
      <c r="G470" s="179"/>
      <c r="H470" s="183">
        <v>605</v>
      </c>
    </row>
    <row r="471" spans="1:8" ht="66" customHeight="1" x14ac:dyDescent="0.15">
      <c r="A471" s="190" t="s">
        <v>2693</v>
      </c>
      <c r="B471" s="180" t="s">
        <v>2288</v>
      </c>
      <c r="C471" s="182"/>
      <c r="D471" s="179" t="s">
        <v>2290</v>
      </c>
      <c r="E471" s="183" t="s">
        <v>3124</v>
      </c>
      <c r="F471" s="179" t="s">
        <v>2815</v>
      </c>
      <c r="G471" s="179"/>
      <c r="H471" s="183">
        <v>605</v>
      </c>
    </row>
    <row r="472" spans="1:8" ht="66" customHeight="1" x14ac:dyDescent="0.15">
      <c r="A472" s="190" t="s">
        <v>2693</v>
      </c>
      <c r="B472" s="180" t="s">
        <v>2288</v>
      </c>
      <c r="C472" s="182"/>
      <c r="D472" s="179" t="s">
        <v>2290</v>
      </c>
      <c r="E472" s="183" t="s">
        <v>3125</v>
      </c>
      <c r="F472" s="179" t="s">
        <v>2816</v>
      </c>
      <c r="G472" s="179"/>
      <c r="H472" s="183">
        <v>605</v>
      </c>
    </row>
    <row r="473" spans="1:8" ht="66" customHeight="1" x14ac:dyDescent="0.15">
      <c r="A473" s="190" t="s">
        <v>2693</v>
      </c>
      <c r="B473" s="180" t="s">
        <v>2288</v>
      </c>
      <c r="C473" s="182"/>
      <c r="D473" s="179" t="s">
        <v>2290</v>
      </c>
      <c r="E473" s="183" t="s">
        <v>3126</v>
      </c>
      <c r="F473" s="179" t="s">
        <v>2817</v>
      </c>
      <c r="G473" s="179"/>
      <c r="H473" s="183">
        <v>605</v>
      </c>
    </row>
    <row r="474" spans="1:8" ht="66" customHeight="1" x14ac:dyDescent="0.15">
      <c r="A474" s="190" t="s">
        <v>2693</v>
      </c>
      <c r="B474" s="180" t="s">
        <v>2288</v>
      </c>
      <c r="C474" s="182"/>
      <c r="D474" s="179" t="s">
        <v>2290</v>
      </c>
      <c r="E474" s="183" t="s">
        <v>3127</v>
      </c>
      <c r="F474" s="179" t="s">
        <v>2818</v>
      </c>
      <c r="G474" s="179"/>
      <c r="H474" s="183">
        <v>605</v>
      </c>
    </row>
    <row r="475" spans="1:8" ht="66" customHeight="1" x14ac:dyDescent="0.15">
      <c r="A475" s="190" t="s">
        <v>2693</v>
      </c>
      <c r="B475" s="180" t="s">
        <v>2288</v>
      </c>
      <c r="C475" s="182"/>
      <c r="D475" s="179" t="s">
        <v>2290</v>
      </c>
      <c r="E475" s="183" t="s">
        <v>3128</v>
      </c>
      <c r="F475" s="179" t="s">
        <v>2819</v>
      </c>
      <c r="G475" s="179"/>
      <c r="H475" s="183">
        <v>605</v>
      </c>
    </row>
    <row r="476" spans="1:8" ht="66" customHeight="1" x14ac:dyDescent="0.15">
      <c r="A476" s="190" t="s">
        <v>2693</v>
      </c>
      <c r="B476" s="180" t="s">
        <v>2288</v>
      </c>
      <c r="C476" s="182"/>
      <c r="D476" s="179" t="s">
        <v>2290</v>
      </c>
      <c r="E476" s="183" t="s">
        <v>3129</v>
      </c>
      <c r="F476" s="179" t="s">
        <v>2820</v>
      </c>
      <c r="G476" s="179"/>
      <c r="H476" s="183">
        <v>605</v>
      </c>
    </row>
    <row r="477" spans="1:8" ht="66" customHeight="1" x14ac:dyDescent="0.15">
      <c r="A477" s="190" t="s">
        <v>2693</v>
      </c>
      <c r="B477" s="180" t="s">
        <v>2288</v>
      </c>
      <c r="C477" s="182"/>
      <c r="D477" s="179" t="s">
        <v>2290</v>
      </c>
      <c r="E477" s="183" t="s">
        <v>3130</v>
      </c>
      <c r="F477" s="179" t="s">
        <v>2821</v>
      </c>
      <c r="G477" s="179"/>
      <c r="H477" s="183">
        <v>605</v>
      </c>
    </row>
    <row r="478" spans="1:8" ht="66" customHeight="1" x14ac:dyDescent="0.15">
      <c r="A478" s="190" t="s">
        <v>2693</v>
      </c>
      <c r="B478" s="180" t="s">
        <v>2288</v>
      </c>
      <c r="C478" s="182"/>
      <c r="D478" s="179" t="s">
        <v>2290</v>
      </c>
      <c r="E478" s="183" t="s">
        <v>3131</v>
      </c>
      <c r="F478" s="179" t="s">
        <v>2822</v>
      </c>
      <c r="G478" s="179"/>
      <c r="H478" s="183">
        <v>605</v>
      </c>
    </row>
    <row r="479" spans="1:8" ht="66" customHeight="1" x14ac:dyDescent="0.15">
      <c r="A479" s="190" t="s">
        <v>2693</v>
      </c>
      <c r="B479" s="180" t="s">
        <v>2288</v>
      </c>
      <c r="C479" s="182"/>
      <c r="D479" s="179" t="s">
        <v>2290</v>
      </c>
      <c r="E479" s="183" t="s">
        <v>3132</v>
      </c>
      <c r="F479" s="179" t="s">
        <v>592</v>
      </c>
      <c r="G479" s="179"/>
      <c r="H479" s="183">
        <v>605</v>
      </c>
    </row>
    <row r="480" spans="1:8" ht="66" customHeight="1" x14ac:dyDescent="0.15">
      <c r="A480" s="190" t="s">
        <v>2693</v>
      </c>
      <c r="B480" s="180" t="s">
        <v>2288</v>
      </c>
      <c r="C480" s="182"/>
      <c r="D480" s="179" t="s">
        <v>2290</v>
      </c>
      <c r="E480" s="183" t="s">
        <v>3133</v>
      </c>
      <c r="F480" s="179" t="s">
        <v>2823</v>
      </c>
      <c r="G480" s="179"/>
      <c r="H480" s="183">
        <v>605</v>
      </c>
    </row>
    <row r="481" spans="1:8" ht="66" customHeight="1" x14ac:dyDescent="0.15">
      <c r="A481" s="190" t="s">
        <v>2693</v>
      </c>
      <c r="B481" s="180" t="s">
        <v>2288</v>
      </c>
      <c r="C481" s="182"/>
      <c r="D481" s="179" t="s">
        <v>2290</v>
      </c>
      <c r="E481" s="183" t="s">
        <v>2398</v>
      </c>
      <c r="F481" s="179" t="s">
        <v>2416</v>
      </c>
      <c r="G481" s="179"/>
      <c r="H481" s="183">
        <v>605</v>
      </c>
    </row>
    <row r="482" spans="1:8" ht="66" customHeight="1" x14ac:dyDescent="0.15">
      <c r="A482" s="190" t="s">
        <v>2693</v>
      </c>
      <c r="B482" s="180" t="s">
        <v>2288</v>
      </c>
      <c r="C482" s="182"/>
      <c r="D482" s="179" t="s">
        <v>2290</v>
      </c>
      <c r="E482" s="183" t="s">
        <v>3134</v>
      </c>
      <c r="F482" s="179" t="s">
        <v>2824</v>
      </c>
      <c r="G482" s="179"/>
      <c r="H482" s="183">
        <v>605</v>
      </c>
    </row>
    <row r="483" spans="1:8" ht="66" customHeight="1" x14ac:dyDescent="0.15">
      <c r="A483" s="190" t="s">
        <v>2693</v>
      </c>
      <c r="B483" s="180" t="s">
        <v>2288</v>
      </c>
      <c r="C483" s="182"/>
      <c r="D483" s="179" t="s">
        <v>2290</v>
      </c>
      <c r="E483" s="183" t="s">
        <v>3135</v>
      </c>
      <c r="F483" s="179" t="s">
        <v>2825</v>
      </c>
      <c r="G483" s="179"/>
      <c r="H483" s="183">
        <v>605</v>
      </c>
    </row>
    <row r="484" spans="1:8" ht="66" customHeight="1" x14ac:dyDescent="0.15">
      <c r="A484" s="190" t="s">
        <v>2693</v>
      </c>
      <c r="B484" s="180" t="s">
        <v>2288</v>
      </c>
      <c r="C484" s="182"/>
      <c r="D484" s="179" t="s">
        <v>2290</v>
      </c>
      <c r="E484" s="183" t="s">
        <v>3136</v>
      </c>
      <c r="F484" s="179" t="s">
        <v>2826</v>
      </c>
      <c r="G484" s="179"/>
      <c r="H484" s="183">
        <v>605</v>
      </c>
    </row>
    <row r="485" spans="1:8" ht="66" customHeight="1" x14ac:dyDescent="0.15">
      <c r="A485" s="190" t="s">
        <v>2693</v>
      </c>
      <c r="B485" s="180" t="s">
        <v>2288</v>
      </c>
      <c r="C485" s="182"/>
      <c r="D485" s="179" t="s">
        <v>2290</v>
      </c>
      <c r="E485" s="183" t="s">
        <v>3137</v>
      </c>
      <c r="F485" s="179" t="s">
        <v>2827</v>
      </c>
      <c r="G485" s="179"/>
      <c r="H485" s="183">
        <v>605</v>
      </c>
    </row>
    <row r="486" spans="1:8" ht="66" customHeight="1" x14ac:dyDescent="0.15">
      <c r="A486" s="190" t="s">
        <v>2693</v>
      </c>
      <c r="B486" s="180" t="s">
        <v>2288</v>
      </c>
      <c r="C486" s="182"/>
      <c r="D486" s="179" t="s">
        <v>2290</v>
      </c>
      <c r="E486" s="183" t="s">
        <v>3138</v>
      </c>
      <c r="F486" s="179" t="s">
        <v>2828</v>
      </c>
      <c r="G486" s="179"/>
      <c r="H486" s="183">
        <v>605</v>
      </c>
    </row>
    <row r="487" spans="1:8" ht="66" customHeight="1" x14ac:dyDescent="0.15">
      <c r="A487" s="190" t="s">
        <v>2693</v>
      </c>
      <c r="B487" s="180" t="s">
        <v>2288</v>
      </c>
      <c r="C487" s="182"/>
      <c r="D487" s="179" t="s">
        <v>2290</v>
      </c>
      <c r="E487" s="183" t="s">
        <v>778</v>
      </c>
      <c r="F487" s="179" t="s">
        <v>1583</v>
      </c>
      <c r="G487" s="179"/>
      <c r="H487" s="183">
        <v>605</v>
      </c>
    </row>
    <row r="488" spans="1:8" ht="66" customHeight="1" x14ac:dyDescent="0.15">
      <c r="A488" s="190" t="s">
        <v>2693</v>
      </c>
      <c r="B488" s="180" t="s">
        <v>2288</v>
      </c>
      <c r="C488" s="182"/>
      <c r="D488" s="179" t="s">
        <v>2290</v>
      </c>
      <c r="E488" s="183" t="s">
        <v>3139</v>
      </c>
      <c r="F488" s="179" t="s">
        <v>2829</v>
      </c>
      <c r="G488" s="179"/>
      <c r="H488" s="183">
        <v>605</v>
      </c>
    </row>
    <row r="489" spans="1:8" ht="66" customHeight="1" x14ac:dyDescent="0.15">
      <c r="A489" s="190" t="s">
        <v>2693</v>
      </c>
      <c r="B489" s="180" t="s">
        <v>2288</v>
      </c>
      <c r="C489" s="182"/>
      <c r="D489" s="179" t="s">
        <v>2290</v>
      </c>
      <c r="E489" s="183" t="s">
        <v>3140</v>
      </c>
      <c r="F489" s="179" t="s">
        <v>2830</v>
      </c>
      <c r="G489" s="179"/>
      <c r="H489" s="183">
        <v>605</v>
      </c>
    </row>
    <row r="490" spans="1:8" ht="66" customHeight="1" x14ac:dyDescent="0.15">
      <c r="A490" s="190" t="s">
        <v>2693</v>
      </c>
      <c r="B490" s="180" t="s">
        <v>2288</v>
      </c>
      <c r="C490" s="182"/>
      <c r="D490" s="179" t="s">
        <v>2290</v>
      </c>
      <c r="E490" s="183" t="s">
        <v>3141</v>
      </c>
      <c r="F490" s="179" t="s">
        <v>2831</v>
      </c>
      <c r="G490" s="179"/>
      <c r="H490" s="183">
        <v>605</v>
      </c>
    </row>
    <row r="491" spans="1:8" ht="66" customHeight="1" x14ac:dyDescent="0.15">
      <c r="A491" s="190" t="s">
        <v>2694</v>
      </c>
      <c r="B491" s="180" t="s">
        <v>2288</v>
      </c>
      <c r="C491" s="182"/>
      <c r="D491" s="179" t="s">
        <v>2290</v>
      </c>
      <c r="E491" s="183" t="s">
        <v>3142</v>
      </c>
      <c r="F491" s="179" t="s">
        <v>2832</v>
      </c>
      <c r="G491" s="179"/>
      <c r="H491" s="183">
        <v>7150</v>
      </c>
    </row>
    <row r="492" spans="1:8" ht="66" customHeight="1" x14ac:dyDescent="0.15">
      <c r="A492" s="190" t="s">
        <v>2695</v>
      </c>
      <c r="B492" s="180" t="s">
        <v>2288</v>
      </c>
      <c r="C492" s="182"/>
      <c r="D492" s="179" t="s">
        <v>2290</v>
      </c>
      <c r="E492" s="183" t="s">
        <v>3143</v>
      </c>
      <c r="F492" s="179" t="s">
        <v>2833</v>
      </c>
      <c r="G492" s="179"/>
      <c r="H492" s="183">
        <v>580</v>
      </c>
    </row>
    <row r="493" spans="1:8" ht="66" customHeight="1" x14ac:dyDescent="0.15">
      <c r="A493" s="190" t="s">
        <v>2695</v>
      </c>
      <c r="B493" s="180" t="s">
        <v>2288</v>
      </c>
      <c r="C493" s="182"/>
      <c r="D493" s="179" t="s">
        <v>2290</v>
      </c>
      <c r="E493" s="183" t="s">
        <v>3144</v>
      </c>
      <c r="F493" s="179" t="s">
        <v>2834</v>
      </c>
      <c r="G493" s="179"/>
      <c r="H493" s="183">
        <v>1230</v>
      </c>
    </row>
    <row r="494" spans="1:8" ht="66" customHeight="1" x14ac:dyDescent="0.15">
      <c r="A494" s="190" t="s">
        <v>2696</v>
      </c>
      <c r="B494" s="180" t="s">
        <v>2288</v>
      </c>
      <c r="C494" s="182"/>
      <c r="D494" s="179" t="s">
        <v>2290</v>
      </c>
      <c r="E494" s="183" t="s">
        <v>2898</v>
      </c>
      <c r="F494" s="179" t="s">
        <v>2480</v>
      </c>
      <c r="G494" s="179"/>
      <c r="H494" s="183">
        <v>2010</v>
      </c>
    </row>
    <row r="495" spans="1:8" ht="66" customHeight="1" x14ac:dyDescent="0.15">
      <c r="A495" s="190" t="s">
        <v>2697</v>
      </c>
      <c r="B495" s="180" t="s">
        <v>2288</v>
      </c>
      <c r="C495" s="182"/>
      <c r="D495" s="179" t="s">
        <v>2290</v>
      </c>
      <c r="E495" s="183" t="s">
        <v>3145</v>
      </c>
      <c r="F495" s="179" t="s">
        <v>2835</v>
      </c>
      <c r="G495" s="179"/>
      <c r="H495" s="183">
        <v>2680</v>
      </c>
    </row>
    <row r="496" spans="1:8" ht="66" customHeight="1" x14ac:dyDescent="0.15">
      <c r="A496" s="190" t="s">
        <v>2697</v>
      </c>
      <c r="B496" s="180" t="s">
        <v>2288</v>
      </c>
      <c r="C496" s="182"/>
      <c r="D496" s="179" t="s">
        <v>2290</v>
      </c>
      <c r="E496" s="183" t="s">
        <v>3146</v>
      </c>
      <c r="F496" s="179" t="s">
        <v>2836</v>
      </c>
      <c r="G496" s="179"/>
      <c r="H496" s="183">
        <v>1675</v>
      </c>
    </row>
    <row r="497" spans="1:8" ht="66" customHeight="1" x14ac:dyDescent="0.15">
      <c r="A497" s="190" t="s">
        <v>2697</v>
      </c>
      <c r="B497" s="180" t="s">
        <v>2288</v>
      </c>
      <c r="C497" s="182"/>
      <c r="D497" s="179" t="s">
        <v>2290</v>
      </c>
      <c r="E497" s="183" t="s">
        <v>3147</v>
      </c>
      <c r="F497" s="179" t="s">
        <v>2837</v>
      </c>
      <c r="G497" s="179"/>
      <c r="H497" s="183">
        <v>3350</v>
      </c>
    </row>
    <row r="498" spans="1:8" ht="66" customHeight="1" x14ac:dyDescent="0.15">
      <c r="A498" s="190" t="s">
        <v>2697</v>
      </c>
      <c r="B498" s="180" t="s">
        <v>2288</v>
      </c>
      <c r="C498" s="182"/>
      <c r="D498" s="179" t="s">
        <v>2290</v>
      </c>
      <c r="E498" s="183" t="s">
        <v>2102</v>
      </c>
      <c r="F498" s="179" t="s">
        <v>2838</v>
      </c>
      <c r="G498" s="179"/>
      <c r="H498" s="183">
        <v>2010</v>
      </c>
    </row>
    <row r="499" spans="1:8" ht="66" customHeight="1" x14ac:dyDescent="0.15">
      <c r="A499" s="190" t="s">
        <v>2697</v>
      </c>
      <c r="B499" s="180" t="s">
        <v>2288</v>
      </c>
      <c r="C499" s="182"/>
      <c r="D499" s="179" t="s">
        <v>2290</v>
      </c>
      <c r="E499" s="183" t="s">
        <v>3148</v>
      </c>
      <c r="F499" s="179" t="s">
        <v>2839</v>
      </c>
      <c r="G499" s="179"/>
      <c r="H499" s="183">
        <v>2680</v>
      </c>
    </row>
    <row r="500" spans="1:8" ht="66" customHeight="1" x14ac:dyDescent="0.15">
      <c r="A500" s="190" t="s">
        <v>2697</v>
      </c>
      <c r="B500" s="180" t="s">
        <v>2288</v>
      </c>
      <c r="C500" s="182"/>
      <c r="D500" s="179" t="s">
        <v>2290</v>
      </c>
      <c r="E500" s="183" t="s">
        <v>3149</v>
      </c>
      <c r="F500" s="179" t="s">
        <v>2840</v>
      </c>
      <c r="G500" s="179"/>
      <c r="H500" s="183">
        <v>2010</v>
      </c>
    </row>
    <row r="501" spans="1:8" ht="66" customHeight="1" x14ac:dyDescent="0.15">
      <c r="A501" s="190" t="s">
        <v>2697</v>
      </c>
      <c r="B501" s="180" t="s">
        <v>2288</v>
      </c>
      <c r="C501" s="182"/>
      <c r="D501" s="179" t="s">
        <v>2290</v>
      </c>
      <c r="E501" s="183" t="s">
        <v>3150</v>
      </c>
      <c r="F501" s="179" t="s">
        <v>2841</v>
      </c>
      <c r="G501" s="179"/>
      <c r="H501" s="183">
        <v>2010</v>
      </c>
    </row>
    <row r="502" spans="1:8" ht="66" customHeight="1" x14ac:dyDescent="0.15">
      <c r="A502" s="190" t="s">
        <v>2698</v>
      </c>
      <c r="B502" s="180" t="s">
        <v>2288</v>
      </c>
      <c r="C502" s="182"/>
      <c r="D502" s="179" t="s">
        <v>2290</v>
      </c>
      <c r="E502" s="183" t="s">
        <v>3151</v>
      </c>
      <c r="F502" s="179" t="s">
        <v>2842</v>
      </c>
      <c r="G502" s="179"/>
      <c r="H502" s="183">
        <v>1380</v>
      </c>
    </row>
    <row r="503" spans="1:8" ht="66" customHeight="1" x14ac:dyDescent="0.15">
      <c r="A503" s="190" t="s">
        <v>2698</v>
      </c>
      <c r="B503" s="180" t="s">
        <v>2288</v>
      </c>
      <c r="C503" s="182"/>
      <c r="D503" s="179" t="s">
        <v>2290</v>
      </c>
      <c r="E503" s="183" t="s">
        <v>2310</v>
      </c>
      <c r="F503" s="179" t="s">
        <v>2316</v>
      </c>
      <c r="G503" s="179"/>
      <c r="H503" s="183">
        <v>1380</v>
      </c>
    </row>
    <row r="504" spans="1:8" ht="66" customHeight="1" x14ac:dyDescent="0.15">
      <c r="A504" s="190" t="s">
        <v>2698</v>
      </c>
      <c r="B504" s="180" t="s">
        <v>2288</v>
      </c>
      <c r="C504" s="182"/>
      <c r="D504" s="179" t="s">
        <v>2290</v>
      </c>
      <c r="E504" s="183" t="s">
        <v>3144</v>
      </c>
      <c r="F504" s="179" t="s">
        <v>2834</v>
      </c>
      <c r="G504" s="179"/>
      <c r="H504" s="183">
        <v>1840</v>
      </c>
    </row>
    <row r="505" spans="1:8" ht="66" customHeight="1" x14ac:dyDescent="0.15">
      <c r="A505" s="190" t="s">
        <v>2698</v>
      </c>
      <c r="B505" s="180" t="s">
        <v>2288</v>
      </c>
      <c r="C505" s="182"/>
      <c r="D505" s="179" t="s">
        <v>2290</v>
      </c>
      <c r="E505" s="183" t="s">
        <v>3152</v>
      </c>
      <c r="F505" s="179" t="s">
        <v>2843</v>
      </c>
      <c r="G505" s="179"/>
      <c r="H505" s="183">
        <v>1380</v>
      </c>
    </row>
    <row r="506" spans="1:8" ht="66" customHeight="1" x14ac:dyDescent="0.15">
      <c r="A506" s="190" t="s">
        <v>2698</v>
      </c>
      <c r="B506" s="180" t="s">
        <v>2288</v>
      </c>
      <c r="C506" s="182"/>
      <c r="D506" s="179" t="s">
        <v>2290</v>
      </c>
      <c r="E506" s="183" t="s">
        <v>3153</v>
      </c>
      <c r="F506" s="179" t="s">
        <v>2844</v>
      </c>
      <c r="G506" s="179"/>
      <c r="H506" s="183">
        <v>1380</v>
      </c>
    </row>
    <row r="507" spans="1:8" ht="66" customHeight="1" x14ac:dyDescent="0.15">
      <c r="A507" s="190" t="s">
        <v>2698</v>
      </c>
      <c r="B507" s="180" t="s">
        <v>2288</v>
      </c>
      <c r="C507" s="182"/>
      <c r="D507" s="179" t="s">
        <v>2290</v>
      </c>
      <c r="E507" s="183" t="s">
        <v>3154</v>
      </c>
      <c r="F507" s="179" t="s">
        <v>2845</v>
      </c>
      <c r="G507" s="179"/>
      <c r="H507" s="183">
        <v>1380</v>
      </c>
    </row>
    <row r="508" spans="1:8" ht="66" customHeight="1" x14ac:dyDescent="0.15">
      <c r="A508" s="190" t="s">
        <v>2698</v>
      </c>
      <c r="B508" s="180" t="s">
        <v>2288</v>
      </c>
      <c r="C508" s="182"/>
      <c r="D508" s="179" t="s">
        <v>2290</v>
      </c>
      <c r="E508" s="183" t="s">
        <v>3155</v>
      </c>
      <c r="F508" s="179" t="s">
        <v>2846</v>
      </c>
      <c r="G508" s="179"/>
      <c r="H508" s="183">
        <v>1380</v>
      </c>
    </row>
    <row r="509" spans="1:8" ht="66" customHeight="1" x14ac:dyDescent="0.15">
      <c r="A509" s="190" t="s">
        <v>2699</v>
      </c>
      <c r="B509" s="180" t="s">
        <v>2288</v>
      </c>
      <c r="C509" s="182"/>
      <c r="D509" s="179" t="s">
        <v>2290</v>
      </c>
      <c r="E509" s="183" t="s">
        <v>3156</v>
      </c>
      <c r="F509" s="179" t="s">
        <v>2847</v>
      </c>
      <c r="G509" s="179"/>
      <c r="H509" s="183">
        <v>1503.36</v>
      </c>
    </row>
    <row r="510" spans="1:8" ht="66" customHeight="1" x14ac:dyDescent="0.15">
      <c r="A510" s="190" t="s">
        <v>2699</v>
      </c>
      <c r="B510" s="180" t="s">
        <v>2288</v>
      </c>
      <c r="C510" s="182"/>
      <c r="D510" s="179" t="s">
        <v>2290</v>
      </c>
      <c r="E510" s="183" t="s">
        <v>1386</v>
      </c>
      <c r="F510" s="179" t="s">
        <v>2494</v>
      </c>
      <c r="G510" s="179"/>
      <c r="H510" s="183">
        <v>1879.2</v>
      </c>
    </row>
    <row r="511" spans="1:8" ht="66" customHeight="1" x14ac:dyDescent="0.15">
      <c r="A511" s="190" t="s">
        <v>2699</v>
      </c>
      <c r="B511" s="180" t="s">
        <v>2288</v>
      </c>
      <c r="C511" s="182"/>
      <c r="D511" s="179" t="s">
        <v>2290</v>
      </c>
      <c r="E511" s="183" t="s">
        <v>1771</v>
      </c>
      <c r="F511" s="179" t="s">
        <v>2848</v>
      </c>
      <c r="G511" s="179"/>
      <c r="H511" s="183">
        <v>2505.6</v>
      </c>
    </row>
    <row r="512" spans="1:8" ht="66" customHeight="1" x14ac:dyDescent="0.15">
      <c r="A512" s="190" t="s">
        <v>2699</v>
      </c>
      <c r="B512" s="180" t="s">
        <v>2288</v>
      </c>
      <c r="C512" s="182"/>
      <c r="D512" s="179" t="s">
        <v>2290</v>
      </c>
      <c r="E512" s="183" t="s">
        <v>3157</v>
      </c>
      <c r="F512" s="179" t="s">
        <v>2849</v>
      </c>
      <c r="G512" s="179"/>
      <c r="H512" s="183">
        <v>1503.36</v>
      </c>
    </row>
    <row r="513" spans="1:8" ht="66" customHeight="1" x14ac:dyDescent="0.15">
      <c r="A513" s="190" t="s">
        <v>2699</v>
      </c>
      <c r="B513" s="180" t="s">
        <v>2288</v>
      </c>
      <c r="C513" s="182"/>
      <c r="D513" s="179" t="s">
        <v>2290</v>
      </c>
      <c r="E513" s="183" t="s">
        <v>760</v>
      </c>
      <c r="F513" s="179" t="s">
        <v>761</v>
      </c>
      <c r="G513" s="179"/>
      <c r="H513" s="183">
        <v>1503.36</v>
      </c>
    </row>
    <row r="514" spans="1:8" ht="66" customHeight="1" x14ac:dyDescent="0.15">
      <c r="A514" s="190" t="s">
        <v>2699</v>
      </c>
      <c r="B514" s="180" t="s">
        <v>2288</v>
      </c>
      <c r="C514" s="182"/>
      <c r="D514" s="179" t="s">
        <v>2290</v>
      </c>
      <c r="E514" s="183" t="s">
        <v>3158</v>
      </c>
      <c r="F514" s="179" t="s">
        <v>2850</v>
      </c>
      <c r="G514" s="179"/>
      <c r="H514" s="183">
        <v>1753.92</v>
      </c>
    </row>
    <row r="515" spans="1:8" ht="66" customHeight="1" x14ac:dyDescent="0.15">
      <c r="A515" s="190" t="s">
        <v>2699</v>
      </c>
      <c r="B515" s="180" t="s">
        <v>2288</v>
      </c>
      <c r="C515" s="182"/>
      <c r="D515" s="179" t="s">
        <v>2290</v>
      </c>
      <c r="E515" s="183" t="s">
        <v>2913</v>
      </c>
      <c r="F515" s="179" t="s">
        <v>2498</v>
      </c>
      <c r="G515" s="179"/>
      <c r="H515" s="183">
        <v>1879.2</v>
      </c>
    </row>
    <row r="516" spans="1:8" ht="66" customHeight="1" x14ac:dyDescent="0.15">
      <c r="A516" s="190" t="s">
        <v>2699</v>
      </c>
      <c r="B516" s="180" t="s">
        <v>2288</v>
      </c>
      <c r="C516" s="182"/>
      <c r="D516" s="179" t="s">
        <v>2290</v>
      </c>
      <c r="E516" s="183" t="s">
        <v>3159</v>
      </c>
      <c r="F516" s="179" t="s">
        <v>2851</v>
      </c>
      <c r="G516" s="179"/>
      <c r="H516" s="183">
        <v>1503.36</v>
      </c>
    </row>
    <row r="517" spans="1:8" ht="66" customHeight="1" x14ac:dyDescent="0.15">
      <c r="A517" s="190" t="s">
        <v>2699</v>
      </c>
      <c r="B517" s="180" t="s">
        <v>2288</v>
      </c>
      <c r="C517" s="182"/>
      <c r="D517" s="179" t="s">
        <v>2290</v>
      </c>
      <c r="E517" s="183" t="s">
        <v>1283</v>
      </c>
      <c r="F517" s="179" t="s">
        <v>2852</v>
      </c>
      <c r="G517" s="179"/>
      <c r="H517" s="183">
        <v>2505.6</v>
      </c>
    </row>
    <row r="518" spans="1:8" ht="66" customHeight="1" x14ac:dyDescent="0.15">
      <c r="A518" s="190" t="s">
        <v>2699</v>
      </c>
      <c r="B518" s="180" t="s">
        <v>2288</v>
      </c>
      <c r="C518" s="182"/>
      <c r="D518" s="179" t="s">
        <v>2290</v>
      </c>
      <c r="E518" s="183" t="s">
        <v>3144</v>
      </c>
      <c r="F518" s="179" t="s">
        <v>2834</v>
      </c>
      <c r="G518" s="179"/>
      <c r="H518" s="183">
        <v>5011.2</v>
      </c>
    </row>
    <row r="519" spans="1:8" ht="66" customHeight="1" x14ac:dyDescent="0.15">
      <c r="A519" s="190" t="s">
        <v>2699</v>
      </c>
      <c r="B519" s="180" t="s">
        <v>2288</v>
      </c>
      <c r="C519" s="182"/>
      <c r="D519" s="179" t="s">
        <v>2290</v>
      </c>
      <c r="E519" s="183" t="s">
        <v>3160</v>
      </c>
      <c r="F519" s="179" t="s">
        <v>2853</v>
      </c>
      <c r="G519" s="179"/>
      <c r="H519" s="183">
        <v>1879.2</v>
      </c>
    </row>
    <row r="520" spans="1:8" ht="66" customHeight="1" x14ac:dyDescent="0.15">
      <c r="A520" s="190" t="s">
        <v>2699</v>
      </c>
      <c r="B520" s="180" t="s">
        <v>2288</v>
      </c>
      <c r="C520" s="182"/>
      <c r="D520" s="179" t="s">
        <v>2290</v>
      </c>
      <c r="E520" s="183" t="s">
        <v>3161</v>
      </c>
      <c r="F520" s="179" t="s">
        <v>2854</v>
      </c>
      <c r="G520" s="179"/>
      <c r="H520" s="183">
        <v>1503.36</v>
      </c>
    </row>
    <row r="521" spans="1:8" ht="66" customHeight="1" x14ac:dyDescent="0.15">
      <c r="A521" s="190" t="s">
        <v>2699</v>
      </c>
      <c r="B521" s="180" t="s">
        <v>2288</v>
      </c>
      <c r="C521" s="182"/>
      <c r="D521" s="179" t="s">
        <v>2290</v>
      </c>
      <c r="E521" s="183" t="s">
        <v>3162</v>
      </c>
      <c r="F521" s="179" t="s">
        <v>2855</v>
      </c>
      <c r="G521" s="179"/>
      <c r="H521" s="183">
        <v>2505.6</v>
      </c>
    </row>
    <row r="522" spans="1:8" ht="66" customHeight="1" x14ac:dyDescent="0.15">
      <c r="A522" s="190" t="s">
        <v>2699</v>
      </c>
      <c r="B522" s="180" t="s">
        <v>2288</v>
      </c>
      <c r="C522" s="182"/>
      <c r="D522" s="179" t="s">
        <v>2290</v>
      </c>
      <c r="E522" s="183" t="s">
        <v>3163</v>
      </c>
      <c r="F522" s="179" t="s">
        <v>2856</v>
      </c>
      <c r="G522" s="179"/>
      <c r="H522" s="183">
        <v>1879.2</v>
      </c>
    </row>
    <row r="523" spans="1:8" ht="66" customHeight="1" x14ac:dyDescent="0.15">
      <c r="A523" s="190" t="s">
        <v>2699</v>
      </c>
      <c r="B523" s="180" t="s">
        <v>2288</v>
      </c>
      <c r="C523" s="182"/>
      <c r="D523" s="179" t="s">
        <v>2290</v>
      </c>
      <c r="E523" s="183" t="s">
        <v>2933</v>
      </c>
      <c r="F523" s="179" t="s">
        <v>2517</v>
      </c>
      <c r="G523" s="179"/>
      <c r="H523" s="183">
        <v>1879.2</v>
      </c>
    </row>
    <row r="524" spans="1:8" ht="66" customHeight="1" x14ac:dyDescent="0.15">
      <c r="A524" s="190" t="s">
        <v>2700</v>
      </c>
      <c r="B524" s="180" t="s">
        <v>2288</v>
      </c>
      <c r="C524" s="182"/>
      <c r="D524" s="179" t="s">
        <v>2290</v>
      </c>
      <c r="E524" s="183" t="s">
        <v>3164</v>
      </c>
      <c r="F524" s="179" t="s">
        <v>2857</v>
      </c>
      <c r="G524" s="179"/>
      <c r="H524" s="183">
        <v>11600</v>
      </c>
    </row>
    <row r="525" spans="1:8" ht="66" customHeight="1" x14ac:dyDescent="0.15">
      <c r="A525" s="190" t="s">
        <v>2701</v>
      </c>
      <c r="B525" s="180" t="s">
        <v>2288</v>
      </c>
      <c r="C525" s="182"/>
      <c r="D525" s="179" t="s">
        <v>2290</v>
      </c>
      <c r="E525" s="183" t="s">
        <v>2303</v>
      </c>
      <c r="F525" s="179" t="s">
        <v>2298</v>
      </c>
      <c r="G525" s="179"/>
      <c r="H525" s="183">
        <v>4000</v>
      </c>
    </row>
    <row r="526" spans="1:8" ht="66" customHeight="1" x14ac:dyDescent="0.15">
      <c r="A526" s="190" t="s">
        <v>2702</v>
      </c>
      <c r="B526" s="180" t="s">
        <v>2288</v>
      </c>
      <c r="C526" s="182"/>
      <c r="D526" s="179" t="s">
        <v>2290</v>
      </c>
      <c r="E526" s="183" t="s">
        <v>2303</v>
      </c>
      <c r="F526" s="179" t="s">
        <v>2298</v>
      </c>
      <c r="G526" s="179"/>
      <c r="H526" s="183">
        <v>333</v>
      </c>
    </row>
    <row r="527" spans="1:8" ht="66" customHeight="1" x14ac:dyDescent="0.15">
      <c r="A527" s="190" t="s">
        <v>2702</v>
      </c>
      <c r="B527" s="180" t="s">
        <v>2288</v>
      </c>
      <c r="C527" s="182"/>
      <c r="D527" s="179" t="s">
        <v>2290</v>
      </c>
      <c r="E527" s="183" t="s">
        <v>2964</v>
      </c>
      <c r="F527" s="179" t="s">
        <v>2547</v>
      </c>
      <c r="G527" s="179"/>
      <c r="H527" s="183">
        <v>2099</v>
      </c>
    </row>
    <row r="528" spans="1:8" ht="66" customHeight="1" x14ac:dyDescent="0.15">
      <c r="A528" s="190" t="s">
        <v>2702</v>
      </c>
      <c r="B528" s="180" t="s">
        <v>2288</v>
      </c>
      <c r="C528" s="182"/>
      <c r="D528" s="179" t="s">
        <v>2290</v>
      </c>
      <c r="E528" s="183" t="s">
        <v>3165</v>
      </c>
      <c r="F528" s="179" t="s">
        <v>2858</v>
      </c>
      <c r="G528" s="179"/>
      <c r="H528" s="183">
        <v>1506</v>
      </c>
    </row>
    <row r="529" spans="1:8" ht="66" customHeight="1" x14ac:dyDescent="0.15">
      <c r="A529" s="190" t="s">
        <v>2702</v>
      </c>
      <c r="B529" s="180" t="s">
        <v>2288</v>
      </c>
      <c r="C529" s="182"/>
      <c r="D529" s="179" t="s">
        <v>2290</v>
      </c>
      <c r="E529" s="183" t="s">
        <v>2960</v>
      </c>
      <c r="F529" s="179" t="s">
        <v>2543</v>
      </c>
      <c r="G529" s="179"/>
      <c r="H529" s="183">
        <v>780</v>
      </c>
    </row>
    <row r="530" spans="1:8" ht="66" customHeight="1" x14ac:dyDescent="0.15">
      <c r="A530" s="190" t="s">
        <v>2702</v>
      </c>
      <c r="B530" s="180" t="s">
        <v>2288</v>
      </c>
      <c r="C530" s="182"/>
      <c r="D530" s="179" t="s">
        <v>2290</v>
      </c>
      <c r="E530" s="183" t="s">
        <v>1923</v>
      </c>
      <c r="F530" s="179" t="s">
        <v>1924</v>
      </c>
      <c r="G530" s="179"/>
      <c r="H530" s="183">
        <v>514</v>
      </c>
    </row>
    <row r="531" spans="1:8" ht="66" customHeight="1" x14ac:dyDescent="0.15">
      <c r="A531" s="190" t="s">
        <v>2702</v>
      </c>
      <c r="B531" s="180" t="s">
        <v>2288</v>
      </c>
      <c r="C531" s="182"/>
      <c r="D531" s="179" t="s">
        <v>2290</v>
      </c>
      <c r="E531" s="183" t="s">
        <v>2956</v>
      </c>
      <c r="F531" s="179" t="s">
        <v>2539</v>
      </c>
      <c r="G531" s="179"/>
      <c r="H531" s="183">
        <v>650</v>
      </c>
    </row>
    <row r="532" spans="1:8" ht="66" customHeight="1" x14ac:dyDescent="0.15">
      <c r="A532" s="190" t="s">
        <v>2702</v>
      </c>
      <c r="B532" s="180" t="s">
        <v>2288</v>
      </c>
      <c r="C532" s="182"/>
      <c r="D532" s="179" t="s">
        <v>2290</v>
      </c>
      <c r="E532" s="183" t="s">
        <v>2396</v>
      </c>
      <c r="F532" s="179" t="s">
        <v>2414</v>
      </c>
      <c r="G532" s="179"/>
      <c r="H532" s="183">
        <v>800</v>
      </c>
    </row>
    <row r="533" spans="1:8" ht="66" customHeight="1" x14ac:dyDescent="0.15">
      <c r="A533" s="190" t="s">
        <v>2702</v>
      </c>
      <c r="B533" s="180" t="s">
        <v>2288</v>
      </c>
      <c r="C533" s="182"/>
      <c r="D533" s="179" t="s">
        <v>2290</v>
      </c>
      <c r="E533" s="183" t="s">
        <v>2308</v>
      </c>
      <c r="F533" s="179" t="s">
        <v>2300</v>
      </c>
      <c r="G533" s="179"/>
      <c r="H533" s="183">
        <v>1258</v>
      </c>
    </row>
    <row r="534" spans="1:8" ht="66" customHeight="1" x14ac:dyDescent="0.15">
      <c r="A534" s="190" t="s">
        <v>2702</v>
      </c>
      <c r="B534" s="180" t="s">
        <v>2288</v>
      </c>
      <c r="C534" s="182"/>
      <c r="D534" s="179" t="s">
        <v>2290</v>
      </c>
      <c r="E534" s="183" t="s">
        <v>2305</v>
      </c>
      <c r="F534" s="179" t="s">
        <v>2250</v>
      </c>
      <c r="G534" s="179"/>
      <c r="H534" s="183">
        <v>1820</v>
      </c>
    </row>
    <row r="535" spans="1:8" ht="66" customHeight="1" x14ac:dyDescent="0.15">
      <c r="A535" s="190" t="s">
        <v>2703</v>
      </c>
      <c r="B535" s="180" t="s">
        <v>2288</v>
      </c>
      <c r="C535" s="182"/>
      <c r="D535" s="179" t="s">
        <v>2290</v>
      </c>
      <c r="E535" s="183" t="s">
        <v>2294</v>
      </c>
      <c r="F535" s="179" t="s">
        <v>2295</v>
      </c>
      <c r="G535" s="179"/>
      <c r="H535" s="183">
        <v>2550</v>
      </c>
    </row>
    <row r="536" spans="1:8" ht="66" customHeight="1" x14ac:dyDescent="0.15">
      <c r="A536" s="190" t="s">
        <v>2703</v>
      </c>
      <c r="B536" s="180" t="s">
        <v>2288</v>
      </c>
      <c r="C536" s="182"/>
      <c r="D536" s="179" t="s">
        <v>2290</v>
      </c>
      <c r="E536" s="183" t="s">
        <v>2294</v>
      </c>
      <c r="F536" s="179" t="s">
        <v>2295</v>
      </c>
      <c r="G536" s="179"/>
      <c r="H536" s="183">
        <v>2550</v>
      </c>
    </row>
    <row r="537" spans="1:8" ht="66" customHeight="1" x14ac:dyDescent="0.15">
      <c r="A537" s="190" t="s">
        <v>2704</v>
      </c>
      <c r="B537" s="180" t="s">
        <v>2288</v>
      </c>
      <c r="C537" s="182"/>
      <c r="D537" s="179" t="s">
        <v>2290</v>
      </c>
      <c r="E537" s="183" t="s">
        <v>137</v>
      </c>
      <c r="F537" s="179" t="s">
        <v>136</v>
      </c>
      <c r="G537" s="179"/>
      <c r="H537" s="183">
        <v>1393</v>
      </c>
    </row>
    <row r="538" spans="1:8" ht="66" customHeight="1" x14ac:dyDescent="0.15">
      <c r="A538" s="190" t="s">
        <v>2704</v>
      </c>
      <c r="B538" s="180" t="s">
        <v>2288</v>
      </c>
      <c r="C538" s="182"/>
      <c r="D538" s="179" t="s">
        <v>2290</v>
      </c>
      <c r="E538" s="183" t="s">
        <v>3042</v>
      </c>
      <c r="F538" s="179" t="s">
        <v>2859</v>
      </c>
      <c r="G538" s="179"/>
      <c r="H538" s="183">
        <v>3638</v>
      </c>
    </row>
    <row r="539" spans="1:8" ht="66" customHeight="1" x14ac:dyDescent="0.15">
      <c r="A539" s="190" t="s">
        <v>2704</v>
      </c>
      <c r="B539" s="180" t="s">
        <v>2288</v>
      </c>
      <c r="C539" s="182"/>
      <c r="D539" s="179" t="s">
        <v>2290</v>
      </c>
      <c r="E539" s="183" t="s">
        <v>2396</v>
      </c>
      <c r="F539" s="179" t="s">
        <v>2414</v>
      </c>
      <c r="G539" s="179"/>
      <c r="H539" s="183">
        <v>700</v>
      </c>
    </row>
    <row r="540" spans="1:8" ht="66" customHeight="1" x14ac:dyDescent="0.15">
      <c r="A540" s="190" t="s">
        <v>2704</v>
      </c>
      <c r="B540" s="180" t="s">
        <v>2288</v>
      </c>
      <c r="C540" s="182"/>
      <c r="D540" s="179" t="s">
        <v>2290</v>
      </c>
      <c r="E540" s="183" t="s">
        <v>137</v>
      </c>
      <c r="F540" s="179" t="s">
        <v>136</v>
      </c>
      <c r="G540" s="179"/>
      <c r="H540" s="183">
        <v>3943</v>
      </c>
    </row>
    <row r="541" spans="1:8" ht="66" customHeight="1" x14ac:dyDescent="0.15">
      <c r="A541" s="190" t="s">
        <v>2705</v>
      </c>
      <c r="B541" s="180" t="s">
        <v>2288</v>
      </c>
      <c r="C541" s="182"/>
      <c r="D541" s="179" t="s">
        <v>2290</v>
      </c>
      <c r="E541" s="183" t="s">
        <v>807</v>
      </c>
      <c r="F541" s="179" t="s">
        <v>2860</v>
      </c>
      <c r="G541" s="179"/>
      <c r="H541" s="183">
        <v>425</v>
      </c>
    </row>
    <row r="542" spans="1:8" ht="66" customHeight="1" x14ac:dyDescent="0.15">
      <c r="A542" s="190" t="s">
        <v>2705</v>
      </c>
      <c r="B542" s="180" t="s">
        <v>2288</v>
      </c>
      <c r="C542" s="182"/>
      <c r="D542" s="179" t="s">
        <v>2290</v>
      </c>
      <c r="E542" s="183" t="s">
        <v>3166</v>
      </c>
      <c r="F542" s="179" t="s">
        <v>2861</v>
      </c>
      <c r="G542" s="179"/>
      <c r="H542" s="183">
        <v>1200</v>
      </c>
    </row>
    <row r="543" spans="1:8" ht="66" customHeight="1" x14ac:dyDescent="0.15">
      <c r="A543" s="190" t="s">
        <v>2705</v>
      </c>
      <c r="B543" s="180" t="s">
        <v>2288</v>
      </c>
      <c r="C543" s="182"/>
      <c r="D543" s="179" t="s">
        <v>2290</v>
      </c>
      <c r="E543" s="183" t="s">
        <v>3167</v>
      </c>
      <c r="F543" s="179" t="s">
        <v>2862</v>
      </c>
      <c r="G543" s="179"/>
      <c r="H543" s="183">
        <v>802.99</v>
      </c>
    </row>
    <row r="544" spans="1:8" ht="66" customHeight="1" x14ac:dyDescent="0.15">
      <c r="A544" s="190" t="s">
        <v>2705</v>
      </c>
      <c r="B544" s="180" t="s">
        <v>2288</v>
      </c>
      <c r="C544" s="182"/>
      <c r="D544" s="179" t="s">
        <v>2290</v>
      </c>
      <c r="E544" s="183" t="s">
        <v>2307</v>
      </c>
      <c r="F544" s="179" t="s">
        <v>2314</v>
      </c>
      <c r="G544" s="179"/>
      <c r="H544" s="183">
        <v>204</v>
      </c>
    </row>
    <row r="545" spans="1:8" ht="66" customHeight="1" x14ac:dyDescent="0.15">
      <c r="A545" s="190" t="s">
        <v>2705</v>
      </c>
      <c r="B545" s="180" t="s">
        <v>2288</v>
      </c>
      <c r="C545" s="182"/>
      <c r="D545" s="179" t="s">
        <v>2290</v>
      </c>
      <c r="E545" s="183" t="s">
        <v>3166</v>
      </c>
      <c r="F545" s="179" t="s">
        <v>2861</v>
      </c>
      <c r="G545" s="179"/>
      <c r="H545" s="183">
        <v>1990</v>
      </c>
    </row>
    <row r="546" spans="1:8" ht="66" customHeight="1" x14ac:dyDescent="0.15">
      <c r="A546" s="190" t="s">
        <v>2705</v>
      </c>
      <c r="B546" s="180" t="s">
        <v>2288</v>
      </c>
      <c r="C546" s="182"/>
      <c r="D546" s="179" t="s">
        <v>2290</v>
      </c>
      <c r="E546" s="183" t="s">
        <v>272</v>
      </c>
      <c r="F546" s="179" t="s">
        <v>70</v>
      </c>
      <c r="G546" s="179"/>
      <c r="H546" s="183">
        <v>1392</v>
      </c>
    </row>
    <row r="547" spans="1:8" ht="66" customHeight="1" x14ac:dyDescent="0.15">
      <c r="A547" s="190" t="s">
        <v>2705</v>
      </c>
      <c r="B547" s="180" t="s">
        <v>2288</v>
      </c>
      <c r="C547" s="182"/>
      <c r="D547" s="179" t="s">
        <v>2290</v>
      </c>
      <c r="E547" s="183" t="s">
        <v>3168</v>
      </c>
      <c r="F547" s="179" t="s">
        <v>2863</v>
      </c>
      <c r="G547" s="179"/>
      <c r="H547" s="183">
        <v>1239.19</v>
      </c>
    </row>
    <row r="548" spans="1:8" ht="66" customHeight="1" x14ac:dyDescent="0.15">
      <c r="A548" s="190" t="s">
        <v>2706</v>
      </c>
      <c r="B548" s="180" t="s">
        <v>2288</v>
      </c>
      <c r="C548" s="182"/>
      <c r="D548" s="179" t="s">
        <v>2290</v>
      </c>
      <c r="E548" s="183" t="s">
        <v>2303</v>
      </c>
      <c r="F548" s="179" t="s">
        <v>2298</v>
      </c>
      <c r="G548" s="179"/>
      <c r="H548" s="183">
        <v>4000</v>
      </c>
    </row>
    <row r="549" spans="1:8" ht="66" customHeight="1" x14ac:dyDescent="0.15">
      <c r="A549" s="190" t="s">
        <v>2707</v>
      </c>
      <c r="B549" s="180" t="s">
        <v>2288</v>
      </c>
      <c r="C549" s="182"/>
      <c r="D549" s="179" t="s">
        <v>2290</v>
      </c>
      <c r="E549" s="183" t="s">
        <v>3169</v>
      </c>
      <c r="F549" s="179" t="s">
        <v>2864</v>
      </c>
      <c r="G549" s="179"/>
      <c r="H549" s="183">
        <v>5220</v>
      </c>
    </row>
    <row r="550" spans="1:8" ht="66" customHeight="1" x14ac:dyDescent="0.15">
      <c r="A550" s="190" t="s">
        <v>2707</v>
      </c>
      <c r="B550" s="180" t="s">
        <v>2288</v>
      </c>
      <c r="C550" s="182"/>
      <c r="D550" s="179" t="s">
        <v>2290</v>
      </c>
      <c r="E550" s="183" t="s">
        <v>3170</v>
      </c>
      <c r="F550" s="179" t="s">
        <v>2865</v>
      </c>
      <c r="G550" s="179"/>
      <c r="H550" s="183">
        <v>5220</v>
      </c>
    </row>
    <row r="551" spans="1:8" ht="66" customHeight="1" x14ac:dyDescent="0.15">
      <c r="A551" s="190" t="s">
        <v>2707</v>
      </c>
      <c r="B551" s="180" t="s">
        <v>2288</v>
      </c>
      <c r="C551" s="182"/>
      <c r="D551" s="179" t="s">
        <v>2290</v>
      </c>
      <c r="E551" s="183" t="s">
        <v>3171</v>
      </c>
      <c r="F551" s="179" t="s">
        <v>2866</v>
      </c>
      <c r="G551" s="179"/>
      <c r="H551" s="183">
        <v>5220</v>
      </c>
    </row>
    <row r="552" spans="1:8" ht="66" customHeight="1" x14ac:dyDescent="0.15">
      <c r="A552" s="190" t="s">
        <v>2707</v>
      </c>
      <c r="B552" s="180" t="s">
        <v>2288</v>
      </c>
      <c r="C552" s="182"/>
      <c r="D552" s="179" t="s">
        <v>2290</v>
      </c>
      <c r="E552" s="183" t="s">
        <v>3172</v>
      </c>
      <c r="F552" s="179" t="s">
        <v>2867</v>
      </c>
      <c r="G552" s="179"/>
      <c r="H552" s="183">
        <v>5220</v>
      </c>
    </row>
    <row r="553" spans="1:8" ht="66" customHeight="1" x14ac:dyDescent="0.15">
      <c r="A553" s="190" t="s">
        <v>2707</v>
      </c>
      <c r="B553" s="180" t="s">
        <v>2288</v>
      </c>
      <c r="C553" s="182"/>
      <c r="D553" s="179" t="s">
        <v>2290</v>
      </c>
      <c r="E553" s="183" t="s">
        <v>3173</v>
      </c>
      <c r="F553" s="179" t="s">
        <v>2868</v>
      </c>
      <c r="G553" s="179"/>
      <c r="H553" s="183">
        <v>5220</v>
      </c>
    </row>
    <row r="554" spans="1:8" ht="66" customHeight="1" x14ac:dyDescent="0.15">
      <c r="A554" s="190" t="s">
        <v>2707</v>
      </c>
      <c r="B554" s="180" t="s">
        <v>2288</v>
      </c>
      <c r="C554" s="182"/>
      <c r="D554" s="179" t="s">
        <v>2290</v>
      </c>
      <c r="E554" s="183" t="s">
        <v>1271</v>
      </c>
      <c r="F554" s="179" t="s">
        <v>1272</v>
      </c>
      <c r="G554" s="179"/>
      <c r="H554" s="183">
        <v>5220</v>
      </c>
    </row>
    <row r="555" spans="1:8" ht="66" customHeight="1" x14ac:dyDescent="0.15">
      <c r="A555" s="190" t="s">
        <v>2707</v>
      </c>
      <c r="B555" s="180" t="s">
        <v>2288</v>
      </c>
      <c r="C555" s="182"/>
      <c r="D555" s="179" t="s">
        <v>2290</v>
      </c>
      <c r="E555" s="183" t="s">
        <v>3174</v>
      </c>
      <c r="F555" s="179" t="s">
        <v>2869</v>
      </c>
      <c r="G555" s="179"/>
      <c r="H555" s="183">
        <v>5220</v>
      </c>
    </row>
    <row r="556" spans="1:8" ht="66" customHeight="1" x14ac:dyDescent="0.15">
      <c r="A556" s="190" t="s">
        <v>2707</v>
      </c>
      <c r="B556" s="180" t="s">
        <v>2288</v>
      </c>
      <c r="C556" s="182"/>
      <c r="D556" s="179" t="s">
        <v>2290</v>
      </c>
      <c r="E556" s="183" t="s">
        <v>3175</v>
      </c>
      <c r="F556" s="179" t="s">
        <v>2870</v>
      </c>
      <c r="G556" s="179"/>
      <c r="H556" s="183">
        <v>5220</v>
      </c>
    </row>
    <row r="557" spans="1:8" ht="66" customHeight="1" x14ac:dyDescent="0.15">
      <c r="A557" s="190" t="s">
        <v>2708</v>
      </c>
      <c r="B557" s="180" t="s">
        <v>2288</v>
      </c>
      <c r="C557" s="182"/>
      <c r="D557" s="179" t="s">
        <v>2290</v>
      </c>
      <c r="E557" s="183" t="s">
        <v>3176</v>
      </c>
      <c r="F557" s="179" t="s">
        <v>2871</v>
      </c>
      <c r="G557" s="179"/>
      <c r="H557" s="183">
        <v>19845</v>
      </c>
    </row>
    <row r="558" spans="1:8" ht="66" customHeight="1" x14ac:dyDescent="0.15">
      <c r="A558" s="190" t="s">
        <v>2708</v>
      </c>
      <c r="B558" s="180" t="s">
        <v>2288</v>
      </c>
      <c r="C558" s="182"/>
      <c r="D558" s="179" t="s">
        <v>2290</v>
      </c>
      <c r="E558" s="183" t="s">
        <v>2909</v>
      </c>
      <c r="F558" s="179" t="s">
        <v>2493</v>
      </c>
      <c r="G558" s="179"/>
      <c r="H558" s="183">
        <v>9457</v>
      </c>
    </row>
    <row r="559" spans="1:8" ht="66" customHeight="1" x14ac:dyDescent="0.15">
      <c r="A559" s="190" t="s">
        <v>2709</v>
      </c>
      <c r="B559" s="180" t="s">
        <v>2288</v>
      </c>
      <c r="C559" s="182"/>
      <c r="D559" s="179" t="s">
        <v>2290</v>
      </c>
      <c r="E559" s="183" t="s">
        <v>1157</v>
      </c>
      <c r="F559" s="179" t="s">
        <v>569</v>
      </c>
      <c r="G559" s="179"/>
      <c r="H559" s="183">
        <v>1171</v>
      </c>
    </row>
    <row r="560" spans="1:8" ht="66" customHeight="1" x14ac:dyDescent="0.15">
      <c r="A560" s="190" t="s">
        <v>2710</v>
      </c>
      <c r="B560" s="180" t="s">
        <v>2288</v>
      </c>
      <c r="C560" s="182"/>
      <c r="D560" s="179" t="s">
        <v>2290</v>
      </c>
      <c r="E560" s="183" t="s">
        <v>2112</v>
      </c>
      <c r="F560" s="179" t="s">
        <v>804</v>
      </c>
      <c r="G560" s="179"/>
      <c r="H560" s="183">
        <v>616</v>
      </c>
    </row>
    <row r="561" spans="1:8" ht="66" customHeight="1" x14ac:dyDescent="0.15">
      <c r="A561" s="190" t="s">
        <v>2710</v>
      </c>
      <c r="B561" s="180" t="s">
        <v>2288</v>
      </c>
      <c r="C561" s="182"/>
      <c r="D561" s="179" t="s">
        <v>2290</v>
      </c>
      <c r="E561" s="183" t="s">
        <v>2112</v>
      </c>
      <c r="F561" s="179" t="s">
        <v>804</v>
      </c>
      <c r="G561" s="179"/>
      <c r="H561" s="183">
        <v>192</v>
      </c>
    </row>
    <row r="562" spans="1:8" ht="66" customHeight="1" x14ac:dyDescent="0.15">
      <c r="A562" s="190" t="s">
        <v>2710</v>
      </c>
      <c r="B562" s="180" t="s">
        <v>2288</v>
      </c>
      <c r="C562" s="182"/>
      <c r="D562" s="179" t="s">
        <v>2290</v>
      </c>
      <c r="E562" s="183" t="s">
        <v>2112</v>
      </c>
      <c r="F562" s="179" t="s">
        <v>804</v>
      </c>
      <c r="G562" s="179"/>
      <c r="H562" s="183">
        <v>192</v>
      </c>
    </row>
    <row r="563" spans="1:8" ht="66" customHeight="1" x14ac:dyDescent="0.15">
      <c r="A563" s="190" t="s">
        <v>2710</v>
      </c>
      <c r="B563" s="180" t="s">
        <v>2288</v>
      </c>
      <c r="C563" s="182"/>
      <c r="D563" s="179" t="s">
        <v>2290</v>
      </c>
      <c r="E563" s="183" t="s">
        <v>2112</v>
      </c>
      <c r="F563" s="179" t="s">
        <v>804</v>
      </c>
      <c r="G563" s="179"/>
      <c r="H563" s="183">
        <v>666</v>
      </c>
    </row>
    <row r="564" spans="1:8" ht="66" customHeight="1" x14ac:dyDescent="0.15">
      <c r="A564" s="190" t="s">
        <v>2711</v>
      </c>
      <c r="B564" s="180" t="s">
        <v>2288</v>
      </c>
      <c r="C564" s="182"/>
      <c r="D564" s="179" t="s">
        <v>2290</v>
      </c>
      <c r="E564" s="183" t="s">
        <v>3177</v>
      </c>
      <c r="F564" s="179" t="s">
        <v>2872</v>
      </c>
      <c r="G564" s="179"/>
      <c r="H564" s="183">
        <v>2654.9933000000001</v>
      </c>
    </row>
    <row r="565" spans="1:8" ht="66" customHeight="1" x14ac:dyDescent="0.15">
      <c r="A565" s="190" t="s">
        <v>2711</v>
      </c>
      <c r="B565" s="180" t="s">
        <v>2288</v>
      </c>
      <c r="C565" s="182"/>
      <c r="D565" s="179" t="s">
        <v>2290</v>
      </c>
      <c r="E565" s="183" t="s">
        <v>2977</v>
      </c>
      <c r="F565" s="179" t="s">
        <v>2561</v>
      </c>
      <c r="G565" s="179"/>
      <c r="H565" s="183">
        <v>497.81124999999997</v>
      </c>
    </row>
    <row r="566" spans="1:8" ht="66" customHeight="1" x14ac:dyDescent="0.15">
      <c r="A566" s="190" t="s">
        <v>2711</v>
      </c>
      <c r="B566" s="180" t="s">
        <v>2288</v>
      </c>
      <c r="C566" s="182"/>
      <c r="D566" s="179" t="s">
        <v>2290</v>
      </c>
      <c r="E566" s="183" t="s">
        <v>3178</v>
      </c>
      <c r="F566" s="179" t="s">
        <v>2873</v>
      </c>
      <c r="G566" s="179"/>
      <c r="H566" s="183">
        <v>3318.7417</v>
      </c>
    </row>
    <row r="567" spans="1:8" ht="66" customHeight="1" x14ac:dyDescent="0.15">
      <c r="A567" s="190" t="s">
        <v>2711</v>
      </c>
      <c r="B567" s="180" t="s">
        <v>2288</v>
      </c>
      <c r="C567" s="182"/>
      <c r="D567" s="179" t="s">
        <v>2290</v>
      </c>
      <c r="E567" s="183" t="s">
        <v>3179</v>
      </c>
      <c r="F567" s="179" t="s">
        <v>2874</v>
      </c>
      <c r="G567" s="179"/>
      <c r="H567" s="183">
        <v>18983.202000000001</v>
      </c>
    </row>
    <row r="568" spans="1:8" ht="66" customHeight="1" x14ac:dyDescent="0.15">
      <c r="A568" s="190" t="s">
        <v>2711</v>
      </c>
      <c r="B568" s="180" t="s">
        <v>2288</v>
      </c>
      <c r="C568" s="182"/>
      <c r="D568" s="179" t="s">
        <v>2290</v>
      </c>
      <c r="E568" s="183" t="s">
        <v>2342</v>
      </c>
      <c r="F568" s="179" t="s">
        <v>2379</v>
      </c>
      <c r="G568" s="179"/>
      <c r="H568" s="183">
        <v>9790.288063</v>
      </c>
    </row>
    <row r="569" spans="1:8" ht="66" customHeight="1" x14ac:dyDescent="0.15">
      <c r="A569" s="190" t="s">
        <v>2711</v>
      </c>
      <c r="B569" s="180" t="s">
        <v>2288</v>
      </c>
      <c r="C569" s="182"/>
      <c r="D569" s="179" t="s">
        <v>2290</v>
      </c>
      <c r="E569" s="183" t="s">
        <v>3180</v>
      </c>
      <c r="F569" s="179" t="s">
        <v>2875</v>
      </c>
      <c r="G569" s="179"/>
      <c r="H569" s="183">
        <v>2157.1821</v>
      </c>
    </row>
    <row r="570" spans="1:8" ht="66" customHeight="1" x14ac:dyDescent="0.15">
      <c r="A570" s="190" t="s">
        <v>2711</v>
      </c>
      <c r="B570" s="180" t="s">
        <v>2288</v>
      </c>
      <c r="C570" s="182"/>
      <c r="D570" s="179" t="s">
        <v>2290</v>
      </c>
      <c r="E570" s="183" t="s">
        <v>2997</v>
      </c>
      <c r="F570" s="179" t="s">
        <v>2581</v>
      </c>
      <c r="G570" s="179"/>
      <c r="H570" s="183">
        <v>331.87416999999999</v>
      </c>
    </row>
    <row r="571" spans="1:8" ht="66" customHeight="1" x14ac:dyDescent="0.15">
      <c r="A571" s="190" t="s">
        <v>2711</v>
      </c>
      <c r="B571" s="180" t="s">
        <v>2288</v>
      </c>
      <c r="C571" s="182"/>
      <c r="D571" s="179" t="s">
        <v>2290</v>
      </c>
      <c r="E571" s="183" t="s">
        <v>2987</v>
      </c>
      <c r="F571" s="179" t="s">
        <v>2571</v>
      </c>
      <c r="G571" s="179"/>
      <c r="H571" s="183">
        <v>33.187416999999996</v>
      </c>
    </row>
    <row r="572" spans="1:8" ht="66" customHeight="1" x14ac:dyDescent="0.15">
      <c r="A572" s="190" t="s">
        <v>2712</v>
      </c>
      <c r="B572" s="180" t="s">
        <v>2288</v>
      </c>
      <c r="C572" s="182"/>
      <c r="D572" s="179" t="s">
        <v>2290</v>
      </c>
      <c r="E572" s="183" t="s">
        <v>3179</v>
      </c>
      <c r="F572" s="179" t="s">
        <v>2876</v>
      </c>
      <c r="G572" s="179"/>
      <c r="H572" s="183">
        <v>9800.49</v>
      </c>
    </row>
    <row r="573" spans="1:8" ht="66" customHeight="1" x14ac:dyDescent="0.15">
      <c r="A573" s="190" t="s">
        <v>2713</v>
      </c>
      <c r="B573" s="180" t="s">
        <v>2288</v>
      </c>
      <c r="C573" s="182"/>
      <c r="D573" s="179" t="s">
        <v>2290</v>
      </c>
      <c r="E573" s="183" t="s">
        <v>3179</v>
      </c>
      <c r="F573" s="179" t="s">
        <v>2876</v>
      </c>
      <c r="G573" s="179"/>
      <c r="H573" s="183">
        <v>207.41</v>
      </c>
    </row>
    <row r="574" spans="1:8" ht="66" customHeight="1" x14ac:dyDescent="0.15">
      <c r="A574" s="190" t="s">
        <v>2714</v>
      </c>
      <c r="B574" s="180" t="s">
        <v>2288</v>
      </c>
      <c r="C574" s="182"/>
      <c r="D574" s="179" t="s">
        <v>2290</v>
      </c>
      <c r="E574" s="183" t="s">
        <v>2341</v>
      </c>
      <c r="F574" s="179" t="s">
        <v>2378</v>
      </c>
      <c r="G574" s="179"/>
      <c r="H574" s="183">
        <v>8032.5</v>
      </c>
    </row>
    <row r="575" spans="1:8" ht="66" customHeight="1" x14ac:dyDescent="0.15">
      <c r="A575" s="190" t="s">
        <v>2715</v>
      </c>
      <c r="B575" s="180" t="s">
        <v>2288</v>
      </c>
      <c r="C575" s="182"/>
      <c r="D575" s="179" t="s">
        <v>2290</v>
      </c>
      <c r="E575" s="183" t="s">
        <v>3179</v>
      </c>
      <c r="F575" s="179" t="s">
        <v>2876</v>
      </c>
      <c r="G575" s="179"/>
      <c r="H575" s="183">
        <v>1216.3500000000001</v>
      </c>
    </row>
    <row r="576" spans="1:8" ht="66" customHeight="1" x14ac:dyDescent="0.15">
      <c r="A576" s="190" t="s">
        <v>2716</v>
      </c>
      <c r="B576" s="180" t="s">
        <v>2288</v>
      </c>
      <c r="C576" s="182"/>
      <c r="D576" s="179" t="s">
        <v>2290</v>
      </c>
      <c r="E576" s="183" t="s">
        <v>2343</v>
      </c>
      <c r="F576" s="179" t="s">
        <v>2380</v>
      </c>
      <c r="G576" s="179"/>
      <c r="H576" s="183">
        <v>27540</v>
      </c>
    </row>
    <row r="577" spans="1:8" ht="66" customHeight="1" x14ac:dyDescent="0.15">
      <c r="A577" s="190" t="s">
        <v>2717</v>
      </c>
      <c r="B577" s="180" t="s">
        <v>2288</v>
      </c>
      <c r="C577" s="182"/>
      <c r="D577" s="179" t="s">
        <v>2290</v>
      </c>
      <c r="E577" s="183" t="s">
        <v>2399</v>
      </c>
      <c r="F577" s="179" t="s">
        <v>2417</v>
      </c>
      <c r="G577" s="179"/>
      <c r="H577" s="183">
        <v>319696</v>
      </c>
    </row>
    <row r="578" spans="1:8" ht="66" customHeight="1" x14ac:dyDescent="0.15">
      <c r="A578" s="190" t="s">
        <v>2718</v>
      </c>
      <c r="B578" s="180" t="s">
        <v>2288</v>
      </c>
      <c r="C578" s="182"/>
      <c r="D578" s="179" t="s">
        <v>2290</v>
      </c>
      <c r="E578" s="183" t="s">
        <v>2399</v>
      </c>
      <c r="F578" s="179" t="s">
        <v>2417</v>
      </c>
      <c r="G578" s="179"/>
      <c r="H578" s="183">
        <v>57375</v>
      </c>
    </row>
    <row r="579" spans="1:8" ht="66" customHeight="1" x14ac:dyDescent="0.15">
      <c r="A579" s="190" t="s">
        <v>2719</v>
      </c>
      <c r="B579" s="180" t="s">
        <v>2288</v>
      </c>
      <c r="C579" s="182"/>
      <c r="D579" s="179" t="s">
        <v>2290</v>
      </c>
      <c r="E579" s="183" t="s">
        <v>2399</v>
      </c>
      <c r="F579" s="179" t="s">
        <v>2417</v>
      </c>
      <c r="G579" s="179"/>
      <c r="H579" s="183">
        <v>49880</v>
      </c>
    </row>
    <row r="580" spans="1:8" ht="66" customHeight="1" x14ac:dyDescent="0.15">
      <c r="A580" s="190" t="s">
        <v>2720</v>
      </c>
      <c r="B580" s="180" t="s">
        <v>2288</v>
      </c>
      <c r="C580" s="182"/>
      <c r="D580" s="179" t="s">
        <v>2290</v>
      </c>
      <c r="E580" s="183" t="s">
        <v>2399</v>
      </c>
      <c r="F580" s="179" t="s">
        <v>2417</v>
      </c>
      <c r="G580" s="179"/>
      <c r="H580" s="183">
        <v>1975</v>
      </c>
    </row>
    <row r="581" spans="1:8" ht="66" customHeight="1" x14ac:dyDescent="0.15">
      <c r="A581" s="190" t="s">
        <v>2721</v>
      </c>
      <c r="B581" s="180" t="s">
        <v>2288</v>
      </c>
      <c r="C581" s="182"/>
      <c r="D581" s="179" t="s">
        <v>2290</v>
      </c>
      <c r="E581" s="183" t="s">
        <v>2399</v>
      </c>
      <c r="F581" s="179" t="s">
        <v>2417</v>
      </c>
      <c r="G581" s="179"/>
      <c r="H581" s="183">
        <v>23200</v>
      </c>
    </row>
    <row r="582" spans="1:8" ht="66" customHeight="1" x14ac:dyDescent="0.15">
      <c r="A582" s="190" t="s">
        <v>2722</v>
      </c>
      <c r="B582" s="180" t="s">
        <v>2288</v>
      </c>
      <c r="C582" s="182"/>
      <c r="D582" s="179" t="s">
        <v>2290</v>
      </c>
      <c r="E582" s="183" t="s">
        <v>2399</v>
      </c>
      <c r="F582" s="179" t="s">
        <v>2417</v>
      </c>
      <c r="G582" s="179"/>
      <c r="H582" s="183">
        <v>59610.89</v>
      </c>
    </row>
    <row r="583" spans="1:8" ht="66" customHeight="1" x14ac:dyDescent="0.15">
      <c r="A583" s="190" t="s">
        <v>2723</v>
      </c>
      <c r="B583" s="180" t="s">
        <v>2288</v>
      </c>
      <c r="C583" s="182"/>
      <c r="D583" s="179" t="s">
        <v>2290</v>
      </c>
      <c r="E583" s="183" t="s">
        <v>2399</v>
      </c>
      <c r="F583" s="179" t="s">
        <v>2417</v>
      </c>
      <c r="G583" s="179"/>
      <c r="H583" s="183">
        <v>63800</v>
      </c>
    </row>
    <row r="584" spans="1:8" ht="66" customHeight="1" x14ac:dyDescent="0.15">
      <c r="A584" s="190" t="s">
        <v>2724</v>
      </c>
      <c r="B584" s="180" t="s">
        <v>2288</v>
      </c>
      <c r="C584" s="182"/>
      <c r="D584" s="179" t="s">
        <v>2290</v>
      </c>
      <c r="E584" s="183" t="s">
        <v>2342</v>
      </c>
      <c r="F584" s="179" t="s">
        <v>2379</v>
      </c>
      <c r="G584" s="179"/>
      <c r="H584" s="183">
        <v>3654</v>
      </c>
    </row>
    <row r="585" spans="1:8" ht="66" customHeight="1" x14ac:dyDescent="0.15">
      <c r="A585" s="190" t="s">
        <v>2725</v>
      </c>
      <c r="B585" s="180" t="s">
        <v>2288</v>
      </c>
      <c r="C585" s="182"/>
      <c r="D585" s="179" t="s">
        <v>2290</v>
      </c>
      <c r="E585" s="183" t="s">
        <v>2334</v>
      </c>
      <c r="F585" s="179" t="s">
        <v>2371</v>
      </c>
      <c r="G585" s="179"/>
      <c r="H585" s="183">
        <v>3500</v>
      </c>
    </row>
    <row r="586" spans="1:8" ht="66" customHeight="1" x14ac:dyDescent="0.15">
      <c r="A586" s="190" t="s">
        <v>2725</v>
      </c>
      <c r="B586" s="180" t="s">
        <v>2288</v>
      </c>
      <c r="C586" s="182"/>
      <c r="D586" s="179" t="s">
        <v>2290</v>
      </c>
      <c r="E586" s="183" t="s">
        <v>2401</v>
      </c>
      <c r="F586" s="179" t="s">
        <v>2419</v>
      </c>
      <c r="G586" s="179"/>
      <c r="H586" s="183">
        <v>5000</v>
      </c>
    </row>
    <row r="587" spans="1:8" ht="66" customHeight="1" x14ac:dyDescent="0.15">
      <c r="A587" s="190" t="s">
        <v>2726</v>
      </c>
      <c r="B587" s="180" t="s">
        <v>2288</v>
      </c>
      <c r="C587" s="182"/>
      <c r="D587" s="179" t="s">
        <v>2290</v>
      </c>
      <c r="E587" s="183" t="s">
        <v>2320</v>
      </c>
      <c r="F587" s="179" t="s">
        <v>2357</v>
      </c>
      <c r="G587" s="179"/>
      <c r="H587" s="183">
        <v>2500</v>
      </c>
    </row>
    <row r="588" spans="1:8" ht="66" customHeight="1" x14ac:dyDescent="0.15">
      <c r="A588" s="190" t="s">
        <v>2726</v>
      </c>
      <c r="B588" s="180" t="s">
        <v>2288</v>
      </c>
      <c r="C588" s="182"/>
      <c r="D588" s="179" t="s">
        <v>2290</v>
      </c>
      <c r="E588" s="183" t="s">
        <v>2329</v>
      </c>
      <c r="F588" s="179" t="s">
        <v>2366</v>
      </c>
      <c r="G588" s="179"/>
      <c r="H588" s="183">
        <v>3500</v>
      </c>
    </row>
    <row r="589" spans="1:8" ht="66" customHeight="1" x14ac:dyDescent="0.15">
      <c r="A589" s="190" t="s">
        <v>2726</v>
      </c>
      <c r="B589" s="180" t="s">
        <v>2288</v>
      </c>
      <c r="C589" s="182"/>
      <c r="D589" s="179" t="s">
        <v>2290</v>
      </c>
      <c r="E589" s="183" t="s">
        <v>2332</v>
      </c>
      <c r="F589" s="179" t="s">
        <v>2369</v>
      </c>
      <c r="G589" s="179"/>
      <c r="H589" s="183">
        <v>3500</v>
      </c>
    </row>
    <row r="590" spans="1:8" ht="66" customHeight="1" x14ac:dyDescent="0.15">
      <c r="A590" s="190" t="s">
        <v>2726</v>
      </c>
      <c r="B590" s="180" t="s">
        <v>2288</v>
      </c>
      <c r="C590" s="182"/>
      <c r="D590" s="179" t="s">
        <v>2290</v>
      </c>
      <c r="E590" s="183" t="s">
        <v>2326</v>
      </c>
      <c r="F590" s="179" t="s">
        <v>2363</v>
      </c>
      <c r="G590" s="179"/>
      <c r="H590" s="183">
        <v>3500</v>
      </c>
    </row>
    <row r="591" spans="1:8" ht="66" customHeight="1" x14ac:dyDescent="0.15">
      <c r="A591" s="190" t="s">
        <v>2726</v>
      </c>
      <c r="B591" s="180" t="s">
        <v>2288</v>
      </c>
      <c r="C591" s="182"/>
      <c r="D591" s="179" t="s">
        <v>2290</v>
      </c>
      <c r="E591" s="183" t="s">
        <v>3181</v>
      </c>
      <c r="F591" s="179" t="s">
        <v>2877</v>
      </c>
      <c r="G591" s="179"/>
      <c r="H591" s="183">
        <v>3500</v>
      </c>
    </row>
    <row r="592" spans="1:8" ht="66" customHeight="1" x14ac:dyDescent="0.15">
      <c r="A592" s="190" t="s">
        <v>2726</v>
      </c>
      <c r="B592" s="180" t="s">
        <v>2288</v>
      </c>
      <c r="C592" s="182"/>
      <c r="D592" s="179" t="s">
        <v>2290</v>
      </c>
      <c r="E592" s="183" t="s">
        <v>2335</v>
      </c>
      <c r="F592" s="179" t="s">
        <v>2372</v>
      </c>
      <c r="G592" s="179"/>
      <c r="H592" s="183">
        <v>1900</v>
      </c>
    </row>
    <row r="593" spans="1:8" ht="66" customHeight="1" x14ac:dyDescent="0.15">
      <c r="A593" s="190" t="s">
        <v>2726</v>
      </c>
      <c r="B593" s="180" t="s">
        <v>2288</v>
      </c>
      <c r="C593" s="182"/>
      <c r="D593" s="179" t="s">
        <v>2290</v>
      </c>
      <c r="E593" s="183" t="s">
        <v>2327</v>
      </c>
      <c r="F593" s="179" t="s">
        <v>2364</v>
      </c>
      <c r="G593" s="179"/>
      <c r="H593" s="183">
        <v>3500</v>
      </c>
    </row>
    <row r="594" spans="1:8" ht="66" customHeight="1" x14ac:dyDescent="0.15">
      <c r="A594" s="190" t="s">
        <v>2726</v>
      </c>
      <c r="B594" s="180" t="s">
        <v>2288</v>
      </c>
      <c r="C594" s="182"/>
      <c r="D594" s="179" t="s">
        <v>2290</v>
      </c>
      <c r="E594" s="183" t="s">
        <v>2336</v>
      </c>
      <c r="F594" s="179" t="s">
        <v>2373</v>
      </c>
      <c r="G594" s="179"/>
      <c r="H594" s="183">
        <v>3500</v>
      </c>
    </row>
    <row r="595" spans="1:8" ht="66" customHeight="1" x14ac:dyDescent="0.15">
      <c r="A595" s="190" t="s">
        <v>2726</v>
      </c>
      <c r="B595" s="180" t="s">
        <v>2288</v>
      </c>
      <c r="C595" s="182"/>
      <c r="D595" s="179" t="s">
        <v>2290</v>
      </c>
      <c r="E595" s="183" t="s">
        <v>2325</v>
      </c>
      <c r="F595" s="179" t="s">
        <v>2362</v>
      </c>
      <c r="G595" s="179"/>
      <c r="H595" s="183">
        <v>3500</v>
      </c>
    </row>
    <row r="596" spans="1:8" ht="66" customHeight="1" x14ac:dyDescent="0.15">
      <c r="A596" s="190" t="s">
        <v>2726</v>
      </c>
      <c r="B596" s="180" t="s">
        <v>2288</v>
      </c>
      <c r="C596" s="182"/>
      <c r="D596" s="179" t="s">
        <v>2290</v>
      </c>
      <c r="E596" s="183" t="s">
        <v>2331</v>
      </c>
      <c r="F596" s="179" t="s">
        <v>2368</v>
      </c>
      <c r="G596" s="179"/>
      <c r="H596" s="183">
        <v>3500</v>
      </c>
    </row>
    <row r="597" spans="1:8" ht="66" customHeight="1" x14ac:dyDescent="0.15">
      <c r="A597" s="190" t="s">
        <v>2726</v>
      </c>
      <c r="B597" s="180" t="s">
        <v>2288</v>
      </c>
      <c r="C597" s="182"/>
      <c r="D597" s="179" t="s">
        <v>2290</v>
      </c>
      <c r="E597" s="183" t="s">
        <v>2323</v>
      </c>
      <c r="F597" s="179" t="s">
        <v>2360</v>
      </c>
      <c r="G597" s="179"/>
      <c r="H597" s="183">
        <v>3500</v>
      </c>
    </row>
    <row r="598" spans="1:8" ht="66" customHeight="1" x14ac:dyDescent="0.15">
      <c r="A598" s="190" t="s">
        <v>2726</v>
      </c>
      <c r="B598" s="180" t="s">
        <v>2288</v>
      </c>
      <c r="C598" s="182"/>
      <c r="D598" s="179" t="s">
        <v>2290</v>
      </c>
      <c r="E598" s="183" t="s">
        <v>2337</v>
      </c>
      <c r="F598" s="179" t="s">
        <v>2374</v>
      </c>
      <c r="G598" s="179"/>
      <c r="H598" s="183">
        <v>3500</v>
      </c>
    </row>
    <row r="599" spans="1:8" ht="66" customHeight="1" x14ac:dyDescent="0.15">
      <c r="A599" s="190" t="s">
        <v>2726</v>
      </c>
      <c r="B599" s="180" t="s">
        <v>2288</v>
      </c>
      <c r="C599" s="182"/>
      <c r="D599" s="179" t="s">
        <v>2290</v>
      </c>
      <c r="E599" s="183" t="s">
        <v>2330</v>
      </c>
      <c r="F599" s="179" t="s">
        <v>2367</v>
      </c>
      <c r="G599" s="179"/>
      <c r="H599" s="183">
        <v>3500</v>
      </c>
    </row>
    <row r="600" spans="1:8" ht="66" customHeight="1" x14ac:dyDescent="0.15">
      <c r="A600" s="190" t="s">
        <v>2726</v>
      </c>
      <c r="B600" s="180" t="s">
        <v>2288</v>
      </c>
      <c r="C600" s="182"/>
      <c r="D600" s="179" t="s">
        <v>2290</v>
      </c>
      <c r="E600" s="183" t="s">
        <v>2322</v>
      </c>
      <c r="F600" s="179" t="s">
        <v>2359</v>
      </c>
      <c r="G600" s="179"/>
      <c r="H600" s="183">
        <v>3500</v>
      </c>
    </row>
    <row r="601" spans="1:8" ht="66" customHeight="1" x14ac:dyDescent="0.15">
      <c r="A601" s="190" t="s">
        <v>2726</v>
      </c>
      <c r="B601" s="180" t="s">
        <v>2288</v>
      </c>
      <c r="C601" s="182"/>
      <c r="D601" s="179" t="s">
        <v>2290</v>
      </c>
      <c r="E601" s="183" t="s">
        <v>2333</v>
      </c>
      <c r="F601" s="179" t="s">
        <v>2370</v>
      </c>
      <c r="G601" s="179"/>
      <c r="H601" s="183">
        <v>3500</v>
      </c>
    </row>
    <row r="602" spans="1:8" ht="66" customHeight="1" x14ac:dyDescent="0.15">
      <c r="A602" s="190" t="s">
        <v>2726</v>
      </c>
      <c r="B602" s="180" t="s">
        <v>2288</v>
      </c>
      <c r="C602" s="182"/>
      <c r="D602" s="179" t="s">
        <v>2290</v>
      </c>
      <c r="E602" s="183" t="s">
        <v>2321</v>
      </c>
      <c r="F602" s="179" t="s">
        <v>2358</v>
      </c>
      <c r="G602" s="179"/>
      <c r="H602" s="183">
        <v>3500</v>
      </c>
    </row>
    <row r="603" spans="1:8" ht="66" customHeight="1" x14ac:dyDescent="0.15">
      <c r="A603" s="190" t="s">
        <v>2726</v>
      </c>
      <c r="B603" s="180" t="s">
        <v>2288</v>
      </c>
      <c r="C603" s="182"/>
      <c r="D603" s="179" t="s">
        <v>2290</v>
      </c>
      <c r="E603" s="183" t="s">
        <v>2328</v>
      </c>
      <c r="F603" s="179" t="s">
        <v>2365</v>
      </c>
      <c r="G603" s="179"/>
      <c r="H603" s="183">
        <v>3500</v>
      </c>
    </row>
    <row r="604" spans="1:8" ht="66" customHeight="1" x14ac:dyDescent="0.15">
      <c r="A604" s="190" t="s">
        <v>2726</v>
      </c>
      <c r="B604" s="180" t="s">
        <v>2288</v>
      </c>
      <c r="C604" s="182"/>
      <c r="D604" s="179" t="s">
        <v>2290</v>
      </c>
      <c r="E604" s="183" t="s">
        <v>2324</v>
      </c>
      <c r="F604" s="179" t="s">
        <v>2361</v>
      </c>
      <c r="G604" s="179"/>
      <c r="H604" s="183">
        <v>3500</v>
      </c>
    </row>
    <row r="605" spans="1:8" ht="66" customHeight="1" x14ac:dyDescent="0.15">
      <c r="A605" s="190" t="s">
        <v>2727</v>
      </c>
      <c r="B605" s="180" t="s">
        <v>2288</v>
      </c>
      <c r="C605" s="182"/>
      <c r="D605" s="179" t="s">
        <v>2290</v>
      </c>
      <c r="E605" s="183" t="s">
        <v>2995</v>
      </c>
      <c r="F605" s="179" t="s">
        <v>2579</v>
      </c>
      <c r="G605" s="179"/>
      <c r="H605" s="183">
        <v>800</v>
      </c>
    </row>
    <row r="606" spans="1:8" ht="66" customHeight="1" x14ac:dyDescent="0.15">
      <c r="A606" s="190" t="s">
        <v>2727</v>
      </c>
      <c r="B606" s="180" t="s">
        <v>2288</v>
      </c>
      <c r="C606" s="182"/>
      <c r="D606" s="179" t="s">
        <v>2290</v>
      </c>
      <c r="E606" s="183" t="s">
        <v>2978</v>
      </c>
      <c r="F606" s="179" t="s">
        <v>2562</v>
      </c>
      <c r="G606" s="179"/>
      <c r="H606" s="183">
        <v>158</v>
      </c>
    </row>
    <row r="607" spans="1:8" ht="66" customHeight="1" x14ac:dyDescent="0.15">
      <c r="A607" s="190" t="s">
        <v>2728</v>
      </c>
      <c r="B607" s="180" t="s">
        <v>2288</v>
      </c>
      <c r="C607" s="182"/>
      <c r="D607" s="179" t="s">
        <v>2290</v>
      </c>
      <c r="E607" s="183" t="s">
        <v>2344</v>
      </c>
      <c r="F607" s="179" t="s">
        <v>2381</v>
      </c>
      <c r="G607" s="179"/>
      <c r="H607" s="183">
        <v>14616</v>
      </c>
    </row>
    <row r="608" spans="1:8" ht="66" customHeight="1" x14ac:dyDescent="0.15">
      <c r="A608" s="190" t="s">
        <v>2728</v>
      </c>
      <c r="B608" s="180" t="s">
        <v>2288</v>
      </c>
      <c r="C608" s="182"/>
      <c r="D608" s="179" t="s">
        <v>2290</v>
      </c>
      <c r="E608" s="183" t="s">
        <v>2985</v>
      </c>
      <c r="F608" s="179" t="s">
        <v>2569</v>
      </c>
      <c r="G608" s="179"/>
      <c r="H608" s="183">
        <v>13612.5</v>
      </c>
    </row>
    <row r="609" spans="1:8" ht="66" customHeight="1" x14ac:dyDescent="0.15">
      <c r="A609" s="190" t="s">
        <v>2729</v>
      </c>
      <c r="B609" s="180" t="s">
        <v>2288</v>
      </c>
      <c r="C609" s="182"/>
      <c r="D609" s="179" t="s">
        <v>2290</v>
      </c>
      <c r="E609" s="183" t="s">
        <v>3182</v>
      </c>
      <c r="F609" s="179" t="s">
        <v>2878</v>
      </c>
      <c r="G609" s="179"/>
      <c r="H609" s="183">
        <v>1436.5183549999999</v>
      </c>
    </row>
    <row r="610" spans="1:8" ht="66" customHeight="1" x14ac:dyDescent="0.15">
      <c r="A610" s="190" t="s">
        <v>2729</v>
      </c>
      <c r="B610" s="180" t="s">
        <v>2288</v>
      </c>
      <c r="C610" s="182"/>
      <c r="D610" s="179" t="s">
        <v>2290</v>
      </c>
      <c r="E610" s="183" t="s">
        <v>2993</v>
      </c>
      <c r="F610" s="179" t="s">
        <v>2577</v>
      </c>
      <c r="G610" s="179"/>
      <c r="H610" s="183">
        <v>200.4444216</v>
      </c>
    </row>
    <row r="611" spans="1:8" ht="66" customHeight="1" x14ac:dyDescent="0.15">
      <c r="A611" s="190" t="s">
        <v>2729</v>
      </c>
      <c r="B611" s="180" t="s">
        <v>2288</v>
      </c>
      <c r="C611" s="182"/>
      <c r="D611" s="179" t="s">
        <v>2290</v>
      </c>
      <c r="E611" s="183" t="s">
        <v>2995</v>
      </c>
      <c r="F611" s="179" t="s">
        <v>2579</v>
      </c>
      <c r="G611" s="179"/>
      <c r="H611" s="183">
        <v>7215.9991769999997</v>
      </c>
    </row>
    <row r="612" spans="1:8" ht="66" customHeight="1" x14ac:dyDescent="0.15">
      <c r="A612" s="190" t="s">
        <v>2729</v>
      </c>
      <c r="B612" s="180" t="s">
        <v>2288</v>
      </c>
      <c r="C612" s="182"/>
      <c r="D612" s="179" t="s">
        <v>2290</v>
      </c>
      <c r="E612" s="183" t="s">
        <v>2987</v>
      </c>
      <c r="F612" s="179" t="s">
        <v>2571</v>
      </c>
      <c r="G612" s="179"/>
      <c r="H612" s="183">
        <v>200.44439999999997</v>
      </c>
    </row>
    <row r="613" spans="1:8" ht="66" customHeight="1" x14ac:dyDescent="0.15">
      <c r="A613" s="190" t="s">
        <v>2729</v>
      </c>
      <c r="B613" s="180" t="s">
        <v>2288</v>
      </c>
      <c r="C613" s="182"/>
      <c r="D613" s="179" t="s">
        <v>2290</v>
      </c>
      <c r="E613" s="183" t="s">
        <v>3003</v>
      </c>
      <c r="F613" s="179" t="s">
        <v>1067</v>
      </c>
      <c r="G613" s="179"/>
      <c r="H613" s="183">
        <v>9019.9986697999993</v>
      </c>
    </row>
    <row r="614" spans="1:8" ht="66" customHeight="1" x14ac:dyDescent="0.15">
      <c r="A614" s="190" t="s">
        <v>2729</v>
      </c>
      <c r="B614" s="180" t="s">
        <v>2288</v>
      </c>
      <c r="C614" s="182"/>
      <c r="D614" s="179" t="s">
        <v>2290</v>
      </c>
      <c r="E614" s="183" t="s">
        <v>2340</v>
      </c>
      <c r="F614" s="179" t="s">
        <v>2377</v>
      </c>
      <c r="G614" s="179"/>
      <c r="H614" s="183">
        <v>668.14807199999996</v>
      </c>
    </row>
    <row r="615" spans="1:8" ht="66" customHeight="1" x14ac:dyDescent="0.15">
      <c r="A615" s="190" t="s">
        <v>2729</v>
      </c>
      <c r="B615" s="180" t="s">
        <v>2288</v>
      </c>
      <c r="C615" s="182"/>
      <c r="D615" s="179" t="s">
        <v>2290</v>
      </c>
      <c r="E615" s="183" t="s">
        <v>2403</v>
      </c>
      <c r="F615" s="179" t="s">
        <v>2421</v>
      </c>
      <c r="G615" s="179"/>
      <c r="H615" s="183">
        <v>868.59249360000001</v>
      </c>
    </row>
    <row r="616" spans="1:8" ht="66" customHeight="1" x14ac:dyDescent="0.15">
      <c r="A616" s="190" t="s">
        <v>2729</v>
      </c>
      <c r="B616" s="180" t="s">
        <v>2288</v>
      </c>
      <c r="C616" s="182"/>
      <c r="D616" s="179" t="s">
        <v>2290</v>
      </c>
      <c r="E616" s="183" t="s">
        <v>3183</v>
      </c>
      <c r="F616" s="179" t="s">
        <v>2879</v>
      </c>
      <c r="G616" s="179"/>
      <c r="H616" s="183">
        <v>1002.2221000000001</v>
      </c>
    </row>
    <row r="617" spans="1:8" ht="66" customHeight="1" x14ac:dyDescent="0.15">
      <c r="A617" s="190" t="s">
        <v>2729</v>
      </c>
      <c r="B617" s="180" t="s">
        <v>2288</v>
      </c>
      <c r="C617" s="182"/>
      <c r="D617" s="179" t="s">
        <v>2290</v>
      </c>
      <c r="E617" s="183" t="s">
        <v>2990</v>
      </c>
      <c r="F617" s="179" t="s">
        <v>2574</v>
      </c>
      <c r="G617" s="179"/>
      <c r="H617" s="183">
        <v>1069.0369149999999</v>
      </c>
    </row>
    <row r="618" spans="1:8" ht="66" customHeight="1" x14ac:dyDescent="0.15">
      <c r="A618" s="190" t="s">
        <v>2729</v>
      </c>
      <c r="B618" s="180" t="s">
        <v>2288</v>
      </c>
      <c r="C618" s="182"/>
      <c r="D618" s="179" t="s">
        <v>2290</v>
      </c>
      <c r="E618" s="183" t="s">
        <v>2989</v>
      </c>
      <c r="F618" s="179" t="s">
        <v>2573</v>
      </c>
      <c r="G618" s="179"/>
      <c r="H618" s="183">
        <v>1503.3331619999999</v>
      </c>
    </row>
    <row r="619" spans="1:8" ht="66" customHeight="1" x14ac:dyDescent="0.15">
      <c r="A619" s="190" t="s">
        <v>2729</v>
      </c>
      <c r="B619" s="180" t="s">
        <v>2288</v>
      </c>
      <c r="C619" s="182"/>
      <c r="D619" s="179" t="s">
        <v>2290</v>
      </c>
      <c r="E619" s="183" t="s">
        <v>3000</v>
      </c>
      <c r="F619" s="179" t="s">
        <v>2584</v>
      </c>
      <c r="G619" s="179"/>
      <c r="H619" s="183">
        <v>835.18508999999995</v>
      </c>
    </row>
    <row r="620" spans="1:8" ht="66" customHeight="1" x14ac:dyDescent="0.15">
      <c r="A620" s="190" t="s">
        <v>2729</v>
      </c>
      <c r="B620" s="180" t="s">
        <v>2288</v>
      </c>
      <c r="C620" s="182"/>
      <c r="D620" s="179" t="s">
        <v>2290</v>
      </c>
      <c r="E620" s="183" t="s">
        <v>2324</v>
      </c>
      <c r="F620" s="179" t="s">
        <v>2361</v>
      </c>
      <c r="G620" s="179"/>
      <c r="H620" s="183">
        <v>668.14807199999996</v>
      </c>
    </row>
    <row r="621" spans="1:8" ht="66" customHeight="1" x14ac:dyDescent="0.15">
      <c r="A621" s="190" t="s">
        <v>2729</v>
      </c>
      <c r="B621" s="180" t="s">
        <v>2288</v>
      </c>
      <c r="C621" s="182"/>
      <c r="D621" s="179" t="s">
        <v>2290</v>
      </c>
      <c r="E621" s="183" t="s">
        <v>3184</v>
      </c>
      <c r="F621" s="179" t="s">
        <v>2880</v>
      </c>
      <c r="G621" s="179"/>
      <c r="H621" s="183">
        <v>634.74099999999999</v>
      </c>
    </row>
    <row r="622" spans="1:8" ht="66" customHeight="1" x14ac:dyDescent="0.15">
      <c r="A622" s="190" t="s">
        <v>2729</v>
      </c>
      <c r="B622" s="180" t="s">
        <v>2288</v>
      </c>
      <c r="C622" s="182"/>
      <c r="D622" s="179" t="s">
        <v>2290</v>
      </c>
      <c r="E622" s="183" t="s">
        <v>2988</v>
      </c>
      <c r="F622" s="179" t="s">
        <v>2587</v>
      </c>
      <c r="G622" s="179"/>
      <c r="H622" s="183">
        <v>668.14807199999996</v>
      </c>
    </row>
    <row r="623" spans="1:8" ht="66" customHeight="1" x14ac:dyDescent="0.15">
      <c r="A623" s="190" t="s">
        <v>2730</v>
      </c>
      <c r="B623" s="180" t="s">
        <v>2288</v>
      </c>
      <c r="C623" s="182"/>
      <c r="D623" s="179" t="s">
        <v>2290</v>
      </c>
      <c r="E623" s="183" t="s">
        <v>3185</v>
      </c>
      <c r="F623" s="179" t="s">
        <v>2881</v>
      </c>
      <c r="G623" s="179"/>
      <c r="H623" s="183">
        <v>16065</v>
      </c>
    </row>
    <row r="624" spans="1:8" ht="66" customHeight="1" x14ac:dyDescent="0.15">
      <c r="A624" s="190" t="s">
        <v>2731</v>
      </c>
      <c r="B624" s="180" t="s">
        <v>2288</v>
      </c>
      <c r="C624" s="182"/>
      <c r="D624" s="179" t="s">
        <v>2290</v>
      </c>
      <c r="E624" s="183" t="s">
        <v>2339</v>
      </c>
      <c r="F624" s="179" t="s">
        <v>2376</v>
      </c>
      <c r="G624" s="179"/>
      <c r="H624" s="183">
        <v>290</v>
      </c>
    </row>
    <row r="625" spans="1:8" ht="66" customHeight="1" x14ac:dyDescent="0.15">
      <c r="A625" s="190" t="s">
        <v>2731</v>
      </c>
      <c r="B625" s="180" t="s">
        <v>2288</v>
      </c>
      <c r="C625" s="182"/>
      <c r="D625" s="179" t="s">
        <v>2290</v>
      </c>
      <c r="E625" s="183" t="s">
        <v>2339</v>
      </c>
      <c r="F625" s="179" t="s">
        <v>2376</v>
      </c>
      <c r="G625" s="179"/>
      <c r="H625" s="183">
        <v>580</v>
      </c>
    </row>
    <row r="626" spans="1:8" ht="66" customHeight="1" x14ac:dyDescent="0.15">
      <c r="A626" s="190" t="s">
        <v>2732</v>
      </c>
      <c r="B626" s="180" t="s">
        <v>2288</v>
      </c>
      <c r="C626" s="182"/>
      <c r="D626" s="179" t="s">
        <v>2290</v>
      </c>
      <c r="E626" s="183" t="s">
        <v>2347</v>
      </c>
      <c r="F626" s="179" t="s">
        <v>2384</v>
      </c>
      <c r="G626" s="179"/>
      <c r="H626" s="183">
        <v>4819.5</v>
      </c>
    </row>
    <row r="627" spans="1:8" ht="66" customHeight="1" x14ac:dyDescent="0.15">
      <c r="A627" s="190" t="s">
        <v>2733</v>
      </c>
      <c r="B627" s="180" t="s">
        <v>2288</v>
      </c>
      <c r="C627" s="182"/>
      <c r="D627" s="179" t="s">
        <v>2290</v>
      </c>
      <c r="E627" s="183" t="s">
        <v>3049</v>
      </c>
      <c r="F627" s="179" t="s">
        <v>2691</v>
      </c>
      <c r="G627" s="179"/>
      <c r="H627" s="183">
        <v>2800</v>
      </c>
    </row>
    <row r="628" spans="1:8" ht="66" customHeight="1" x14ac:dyDescent="0.15">
      <c r="A628" s="190" t="s">
        <v>2733</v>
      </c>
      <c r="B628" s="180" t="s">
        <v>2288</v>
      </c>
      <c r="C628" s="182"/>
      <c r="D628" s="179" t="s">
        <v>2290</v>
      </c>
      <c r="E628" s="183" t="s">
        <v>2347</v>
      </c>
      <c r="F628" s="179" t="s">
        <v>2384</v>
      </c>
      <c r="G628" s="179"/>
      <c r="H628" s="183">
        <v>3500</v>
      </c>
    </row>
    <row r="629" spans="1:8" ht="66" customHeight="1" x14ac:dyDescent="0.15">
      <c r="A629" s="190" t="s">
        <v>2733</v>
      </c>
      <c r="B629" s="180" t="s">
        <v>2288</v>
      </c>
      <c r="C629" s="182"/>
      <c r="D629" s="179" t="s">
        <v>2290</v>
      </c>
      <c r="E629" s="183" t="s">
        <v>2345</v>
      </c>
      <c r="F629" s="179" t="s">
        <v>2382</v>
      </c>
      <c r="G629" s="179"/>
      <c r="H629" s="183">
        <v>1800</v>
      </c>
    </row>
    <row r="630" spans="1:8" ht="66" customHeight="1" x14ac:dyDescent="0.15">
      <c r="A630" s="190" t="s">
        <v>2733</v>
      </c>
      <c r="B630" s="180" t="s">
        <v>2288</v>
      </c>
      <c r="C630" s="182"/>
      <c r="D630" s="179" t="s">
        <v>2290</v>
      </c>
      <c r="E630" s="183" t="s">
        <v>2346</v>
      </c>
      <c r="F630" s="179" t="s">
        <v>2383</v>
      </c>
      <c r="G630" s="179"/>
      <c r="H630" s="183">
        <v>3500</v>
      </c>
    </row>
    <row r="631" spans="1:8" ht="66" customHeight="1" x14ac:dyDescent="0.15">
      <c r="A631" s="190" t="s">
        <v>2734</v>
      </c>
      <c r="B631" s="180" t="s">
        <v>2288</v>
      </c>
      <c r="C631" s="182"/>
      <c r="D631" s="179" t="s">
        <v>2290</v>
      </c>
      <c r="E631" s="183" t="s">
        <v>2338</v>
      </c>
      <c r="F631" s="179" t="s">
        <v>2375</v>
      </c>
      <c r="G631" s="179"/>
      <c r="H631" s="183">
        <v>348</v>
      </c>
    </row>
    <row r="632" spans="1:8" ht="66" customHeight="1" x14ac:dyDescent="0.15">
      <c r="A632" s="190" t="s">
        <v>2734</v>
      </c>
      <c r="B632" s="180" t="s">
        <v>2288</v>
      </c>
      <c r="C632" s="182"/>
      <c r="D632" s="179" t="s">
        <v>2290</v>
      </c>
      <c r="E632" s="183" t="s">
        <v>2338</v>
      </c>
      <c r="F632" s="179" t="s">
        <v>2375</v>
      </c>
      <c r="G632" s="179"/>
      <c r="H632" s="183">
        <v>348</v>
      </c>
    </row>
    <row r="633" spans="1:8" ht="66" customHeight="1" x14ac:dyDescent="0.15">
      <c r="A633" s="190" t="s">
        <v>2734</v>
      </c>
      <c r="B633" s="180" t="s">
        <v>2288</v>
      </c>
      <c r="C633" s="182"/>
      <c r="D633" s="179" t="s">
        <v>2290</v>
      </c>
      <c r="E633" s="183" t="s">
        <v>2338</v>
      </c>
      <c r="F633" s="179" t="s">
        <v>2375</v>
      </c>
      <c r="G633" s="179"/>
      <c r="H633" s="183">
        <v>348</v>
      </c>
    </row>
    <row r="634" spans="1:8" ht="66" customHeight="1" x14ac:dyDescent="0.15">
      <c r="A634" s="190" t="s">
        <v>2734</v>
      </c>
      <c r="B634" s="180" t="s">
        <v>2288</v>
      </c>
      <c r="C634" s="182"/>
      <c r="D634" s="179" t="s">
        <v>2290</v>
      </c>
      <c r="E634" s="183" t="s">
        <v>2338</v>
      </c>
      <c r="F634" s="179" t="s">
        <v>2375</v>
      </c>
      <c r="G634" s="179"/>
      <c r="H634" s="183">
        <v>348</v>
      </c>
    </row>
    <row r="635" spans="1:8" ht="66" customHeight="1" x14ac:dyDescent="0.15">
      <c r="A635" s="190" t="s">
        <v>2735</v>
      </c>
      <c r="B635" s="180" t="s">
        <v>2288</v>
      </c>
      <c r="C635" s="182"/>
      <c r="D635" s="179" t="s">
        <v>2290</v>
      </c>
      <c r="E635" s="183" t="s">
        <v>2348</v>
      </c>
      <c r="F635" s="179" t="s">
        <v>91</v>
      </c>
      <c r="G635" s="179"/>
      <c r="H635" s="183">
        <v>2831</v>
      </c>
    </row>
    <row r="636" spans="1:8" ht="66" customHeight="1" x14ac:dyDescent="0.15">
      <c r="A636" s="190" t="s">
        <v>2736</v>
      </c>
      <c r="B636" s="180" t="s">
        <v>2288</v>
      </c>
      <c r="C636" s="182"/>
      <c r="D636" s="179" t="s">
        <v>2290</v>
      </c>
      <c r="E636" s="183" t="s">
        <v>2348</v>
      </c>
      <c r="F636" s="179" t="s">
        <v>91</v>
      </c>
      <c r="G636" s="179"/>
      <c r="H636" s="183">
        <v>2831</v>
      </c>
    </row>
    <row r="637" spans="1:8" ht="66" customHeight="1" x14ac:dyDescent="0.15">
      <c r="A637" s="190" t="s">
        <v>2737</v>
      </c>
      <c r="B637" s="180" t="s">
        <v>2288</v>
      </c>
      <c r="C637" s="182"/>
      <c r="D637" s="179" t="s">
        <v>2290</v>
      </c>
      <c r="E637" s="183" t="s">
        <v>2351</v>
      </c>
      <c r="F637" s="179" t="s">
        <v>2387</v>
      </c>
      <c r="G637" s="179"/>
      <c r="H637" s="183">
        <v>1100</v>
      </c>
    </row>
    <row r="638" spans="1:8" ht="66" customHeight="1" x14ac:dyDescent="0.15">
      <c r="A638" s="190" t="s">
        <v>2737</v>
      </c>
      <c r="B638" s="180" t="s">
        <v>2288</v>
      </c>
      <c r="C638" s="182"/>
      <c r="D638" s="179" t="s">
        <v>2290</v>
      </c>
      <c r="E638" s="183" t="s">
        <v>2352</v>
      </c>
      <c r="F638" s="179" t="s">
        <v>2388</v>
      </c>
      <c r="G638" s="179"/>
      <c r="H638" s="183">
        <v>3800</v>
      </c>
    </row>
    <row r="639" spans="1:8" ht="66" customHeight="1" x14ac:dyDescent="0.15">
      <c r="A639" s="190" t="s">
        <v>2737</v>
      </c>
      <c r="B639" s="180" t="s">
        <v>2288</v>
      </c>
      <c r="C639" s="182"/>
      <c r="D639" s="179" t="s">
        <v>2290</v>
      </c>
      <c r="E639" s="183" t="s">
        <v>424</v>
      </c>
      <c r="F639" s="179" t="s">
        <v>426</v>
      </c>
      <c r="G639" s="179"/>
      <c r="H639" s="183">
        <v>2000</v>
      </c>
    </row>
    <row r="640" spans="1:8" ht="66" customHeight="1" x14ac:dyDescent="0.15">
      <c r="A640" s="190" t="s">
        <v>2737</v>
      </c>
      <c r="B640" s="180" t="s">
        <v>2288</v>
      </c>
      <c r="C640" s="182"/>
      <c r="D640" s="179" t="s">
        <v>2290</v>
      </c>
      <c r="E640" s="183" t="s">
        <v>2350</v>
      </c>
      <c r="F640" s="179" t="s">
        <v>2386</v>
      </c>
      <c r="G640" s="179"/>
      <c r="H640" s="183">
        <v>2700</v>
      </c>
    </row>
    <row r="641" spans="1:8" ht="66" customHeight="1" x14ac:dyDescent="0.15">
      <c r="A641" s="190" t="s">
        <v>2737</v>
      </c>
      <c r="B641" s="180" t="s">
        <v>2288</v>
      </c>
      <c r="C641" s="182"/>
      <c r="D641" s="179" t="s">
        <v>2290</v>
      </c>
      <c r="E641" s="183" t="s">
        <v>2349</v>
      </c>
      <c r="F641" s="179" t="s">
        <v>2385</v>
      </c>
      <c r="G641" s="179"/>
      <c r="H641" s="183">
        <v>3500</v>
      </c>
    </row>
    <row r="642" spans="1:8" ht="66" customHeight="1" x14ac:dyDescent="0.15">
      <c r="A642" s="190" t="s">
        <v>2738</v>
      </c>
      <c r="B642" s="180" t="s">
        <v>2288</v>
      </c>
      <c r="C642" s="182"/>
      <c r="D642" s="179" t="s">
        <v>2290</v>
      </c>
      <c r="E642" s="183" t="s">
        <v>3050</v>
      </c>
      <c r="F642" s="179" t="s">
        <v>2692</v>
      </c>
      <c r="G642" s="179"/>
      <c r="H642" s="183">
        <v>200.24</v>
      </c>
    </row>
    <row r="643" spans="1:8" ht="66" customHeight="1" x14ac:dyDescent="0.15">
      <c r="A643" s="190" t="s">
        <v>2738</v>
      </c>
      <c r="B643" s="180" t="s">
        <v>2288</v>
      </c>
      <c r="C643" s="182"/>
      <c r="D643" s="179" t="s">
        <v>2290</v>
      </c>
      <c r="E643" s="183" t="s">
        <v>3050</v>
      </c>
      <c r="F643" s="179" t="s">
        <v>2692</v>
      </c>
      <c r="G643" s="179"/>
      <c r="H643" s="183">
        <v>187.15</v>
      </c>
    </row>
    <row r="644" spans="1:8" ht="66" customHeight="1" x14ac:dyDescent="0.15">
      <c r="A644" s="190" t="s">
        <v>2738</v>
      </c>
      <c r="B644" s="180" t="s">
        <v>2288</v>
      </c>
      <c r="C644" s="182"/>
      <c r="D644" s="179" t="s">
        <v>2290</v>
      </c>
      <c r="E644" s="183" t="s">
        <v>3050</v>
      </c>
      <c r="F644" s="179" t="s">
        <v>2692</v>
      </c>
      <c r="G644" s="179"/>
      <c r="H644" s="183">
        <v>431.8</v>
      </c>
    </row>
    <row r="645" spans="1:8" ht="66" customHeight="1" x14ac:dyDescent="0.15">
      <c r="A645" s="190" t="s">
        <v>2739</v>
      </c>
      <c r="B645" s="180" t="s">
        <v>2288</v>
      </c>
      <c r="C645" s="182"/>
      <c r="D645" s="179" t="s">
        <v>2290</v>
      </c>
      <c r="E645" s="183" t="s">
        <v>2292</v>
      </c>
      <c r="F645" s="179" t="s">
        <v>2296</v>
      </c>
      <c r="G645" s="179"/>
      <c r="H645" s="183">
        <v>267.89999999999998</v>
      </c>
    </row>
    <row r="646" spans="1:8" ht="66" customHeight="1" x14ac:dyDescent="0.15">
      <c r="A646" s="190" t="s">
        <v>2739</v>
      </c>
      <c r="B646" s="180" t="s">
        <v>2288</v>
      </c>
      <c r="C646" s="182"/>
      <c r="D646" s="179" t="s">
        <v>2290</v>
      </c>
      <c r="E646" s="183" t="s">
        <v>2292</v>
      </c>
      <c r="F646" s="179" t="s">
        <v>2296</v>
      </c>
      <c r="G646" s="179"/>
      <c r="H646" s="183">
        <v>696</v>
      </c>
    </row>
    <row r="647" spans="1:8" ht="66" customHeight="1" x14ac:dyDescent="0.15">
      <c r="A647" s="190" t="s">
        <v>2740</v>
      </c>
      <c r="B647" s="180" t="s">
        <v>2288</v>
      </c>
      <c r="C647" s="182"/>
      <c r="D647" s="179" t="s">
        <v>2290</v>
      </c>
      <c r="E647" s="183" t="s">
        <v>2291</v>
      </c>
      <c r="F647" s="179"/>
      <c r="G647" s="179" t="s">
        <v>2289</v>
      </c>
      <c r="H647" s="183">
        <v>4340</v>
      </c>
    </row>
    <row r="648" spans="1:8" ht="66" customHeight="1" x14ac:dyDescent="0.15">
      <c r="A648" s="190" t="s">
        <v>2741</v>
      </c>
      <c r="B648" s="180" t="s">
        <v>2288</v>
      </c>
      <c r="C648" s="182"/>
      <c r="D648" s="179" t="s">
        <v>2290</v>
      </c>
      <c r="E648" s="183" t="s">
        <v>2291</v>
      </c>
      <c r="F648" s="179"/>
      <c r="G648" s="179" t="s">
        <v>2289</v>
      </c>
      <c r="H648" s="183">
        <v>5500</v>
      </c>
    </row>
    <row r="649" spans="1:8" ht="66" customHeight="1" x14ac:dyDescent="0.15">
      <c r="A649" s="190" t="s">
        <v>2742</v>
      </c>
      <c r="B649" s="180" t="s">
        <v>2288</v>
      </c>
      <c r="C649" s="182"/>
      <c r="D649" s="179" t="s">
        <v>2290</v>
      </c>
      <c r="E649" s="183" t="s">
        <v>2291</v>
      </c>
      <c r="F649" s="179"/>
      <c r="G649" s="179" t="s">
        <v>2289</v>
      </c>
      <c r="H649" s="183">
        <v>4196.5</v>
      </c>
    </row>
    <row r="650" spans="1:8" ht="66" customHeight="1" x14ac:dyDescent="0.15">
      <c r="A650" s="190" t="s">
        <v>2743</v>
      </c>
      <c r="B650" s="180" t="s">
        <v>2288</v>
      </c>
      <c r="C650" s="182"/>
      <c r="D650" s="179" t="s">
        <v>2290</v>
      </c>
      <c r="E650" s="183" t="s">
        <v>2291</v>
      </c>
      <c r="F650" s="179"/>
      <c r="G650" s="179" t="s">
        <v>2289</v>
      </c>
      <c r="H650" s="183">
        <v>9592</v>
      </c>
    </row>
  </sheetData>
  <mergeCells count="3">
    <mergeCell ref="A2:H2"/>
    <mergeCell ref="A3:H3"/>
    <mergeCell ref="A4:H4"/>
  </mergeCells>
  <printOptions horizontalCentered="1"/>
  <pageMargins left="0.70866141732283472" right="0.70866141732283472" top="0.74803149606299213" bottom="0.74803149606299213" header="0.31496062992125984" footer="0.31496062992125984"/>
  <pageSetup scale="84" fitToHeight="0" orientation="portrait" r:id="rId1"/>
  <headerFooter>
    <oddFooter>&amp;R&amp;D</oddFooter>
  </headerFooter>
  <rowBreaks count="1" manualBreakCount="1">
    <brk id="11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129"/>
  <sheetViews>
    <sheetView view="pageBreakPreview" zoomScaleNormal="100" zoomScaleSheetLayoutView="100" workbookViewId="0">
      <selection activeCell="F18" sqref="F18"/>
    </sheetView>
  </sheetViews>
  <sheetFormatPr baseColWidth="10" defaultRowHeight="12.75" x14ac:dyDescent="0.2"/>
  <cols>
    <col min="1" max="1" width="8.42578125" style="1" customWidth="1"/>
    <col min="2" max="2" width="19.28515625" style="1" customWidth="1"/>
    <col min="3" max="3" width="16.5703125" style="1" customWidth="1"/>
    <col min="4" max="4" width="23.28515625" style="1" customWidth="1"/>
    <col min="5" max="5" width="20" style="1" customWidth="1"/>
    <col min="6" max="6" width="26.28515625" style="27" customWidth="1"/>
    <col min="7" max="7" width="17.42578125" style="1" customWidth="1"/>
    <col min="8" max="8" width="12.42578125" style="1" customWidth="1"/>
    <col min="9" max="9" width="22.140625" style="27" customWidth="1"/>
    <col min="10" max="16384" width="11.42578125" style="1"/>
  </cols>
  <sheetData>
    <row r="1" spans="1:10" s="2" customFormat="1" x14ac:dyDescent="0.2">
      <c r="F1" s="24"/>
      <c r="I1" s="24"/>
    </row>
    <row r="2" spans="1:10" s="2" customFormat="1" ht="15.75" customHeight="1" x14ac:dyDescent="0.2">
      <c r="A2" s="193" t="s">
        <v>18</v>
      </c>
      <c r="B2" s="193"/>
      <c r="C2" s="193"/>
      <c r="D2" s="193"/>
      <c r="E2" s="193"/>
      <c r="F2" s="193"/>
      <c r="G2" s="193"/>
      <c r="H2" s="193"/>
      <c r="I2" s="193"/>
      <c r="J2" s="193"/>
    </row>
    <row r="3" spans="1:10" s="2" customFormat="1" ht="8.25" customHeight="1" x14ac:dyDescent="0.25">
      <c r="A3" s="5"/>
      <c r="B3" s="5"/>
      <c r="C3" s="5"/>
      <c r="D3" s="5"/>
      <c r="E3" s="5"/>
      <c r="F3" s="25"/>
      <c r="G3" s="5"/>
      <c r="H3" s="5"/>
      <c r="I3" s="25"/>
      <c r="J3" s="5"/>
    </row>
    <row r="4" spans="1:10" s="2" customFormat="1" ht="15.75" customHeight="1" x14ac:dyDescent="0.25">
      <c r="A4" s="193" t="s">
        <v>19</v>
      </c>
      <c r="B4" s="193"/>
      <c r="C4" s="193"/>
      <c r="D4" s="193"/>
      <c r="E4" s="193"/>
      <c r="F4" s="193"/>
      <c r="G4" s="193"/>
      <c r="H4" s="193"/>
      <c r="I4" s="193"/>
      <c r="J4" s="6"/>
    </row>
    <row r="5" spans="1:10" s="2" customFormat="1" ht="15.75" customHeight="1" x14ac:dyDescent="0.25">
      <c r="A5" s="195" t="s">
        <v>323</v>
      </c>
      <c r="B5" s="195"/>
      <c r="C5" s="195"/>
      <c r="D5" s="195"/>
      <c r="E5" s="195"/>
      <c r="F5" s="195"/>
      <c r="G5" s="195"/>
      <c r="H5" s="195"/>
      <c r="I5" s="195"/>
      <c r="J5" s="3"/>
    </row>
    <row r="6" spans="1:10" s="2" customFormat="1" ht="15.75" customHeight="1" x14ac:dyDescent="0.25">
      <c r="A6" s="7"/>
      <c r="B6" s="3"/>
      <c r="C6" s="3"/>
      <c r="D6" s="3"/>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60" customFormat="1" ht="23.25" customHeight="1" x14ac:dyDescent="0.2">
      <c r="A8" s="53" t="s">
        <v>39</v>
      </c>
      <c r="B8" s="54" t="s">
        <v>42</v>
      </c>
      <c r="C8" s="53" t="s">
        <v>47</v>
      </c>
      <c r="D8" s="54" t="s">
        <v>46</v>
      </c>
      <c r="E8" s="53" t="s">
        <v>40</v>
      </c>
      <c r="F8" s="56" t="s">
        <v>41</v>
      </c>
      <c r="G8" s="53"/>
      <c r="H8" s="57">
        <v>2700</v>
      </c>
      <c r="I8" s="54"/>
    </row>
    <row r="9" spans="1:10" s="17" customFormat="1" ht="13.5" customHeight="1" x14ac:dyDescent="0.15">
      <c r="A9" s="16"/>
      <c r="B9" s="16"/>
      <c r="C9" s="16"/>
      <c r="D9" s="16"/>
      <c r="E9" s="16"/>
      <c r="F9" s="23"/>
      <c r="G9" s="33" t="s">
        <v>159</v>
      </c>
      <c r="H9" s="21">
        <f>SUM(H8:H8)</f>
        <v>2700</v>
      </c>
      <c r="I9" s="23"/>
    </row>
    <row r="10" spans="1:10" s="34" customFormat="1" ht="45.75" customHeight="1" x14ac:dyDescent="0.15">
      <c r="A10" s="16" t="s">
        <v>407</v>
      </c>
      <c r="B10" s="16" t="s">
        <v>169</v>
      </c>
      <c r="C10" s="16" t="s">
        <v>37</v>
      </c>
      <c r="D10" s="16" t="s">
        <v>21</v>
      </c>
      <c r="E10" s="23" t="s">
        <v>384</v>
      </c>
      <c r="F10" s="23" t="s">
        <v>187</v>
      </c>
      <c r="G10" s="18" t="s">
        <v>188</v>
      </c>
      <c r="H10" s="45">
        <v>5000</v>
      </c>
      <c r="I10" s="23" t="s">
        <v>22</v>
      </c>
    </row>
    <row r="11" spans="1:10" s="34" customFormat="1" ht="45.75" customHeight="1" x14ac:dyDescent="0.15">
      <c r="A11" s="16" t="s">
        <v>408</v>
      </c>
      <c r="B11" s="16" t="s">
        <v>169</v>
      </c>
      <c r="C11" s="16" t="s">
        <v>37</v>
      </c>
      <c r="D11" s="16" t="s">
        <v>21</v>
      </c>
      <c r="E11" s="23" t="s">
        <v>385</v>
      </c>
      <c r="F11" s="23" t="s">
        <v>266</v>
      </c>
      <c r="G11" s="18" t="s">
        <v>267</v>
      </c>
      <c r="H11" s="45">
        <v>4200</v>
      </c>
      <c r="I11" s="23" t="s">
        <v>22</v>
      </c>
    </row>
    <row r="12" spans="1:10" s="34" customFormat="1" ht="55.5" customHeight="1" x14ac:dyDescent="0.15">
      <c r="A12" s="16" t="s">
        <v>408</v>
      </c>
      <c r="B12" s="16" t="s">
        <v>169</v>
      </c>
      <c r="C12" s="16" t="s">
        <v>37</v>
      </c>
      <c r="D12" s="16" t="s">
        <v>21</v>
      </c>
      <c r="E12" s="22" t="s">
        <v>387</v>
      </c>
      <c r="F12" s="23" t="s">
        <v>195</v>
      </c>
      <c r="G12" s="18" t="s">
        <v>196</v>
      </c>
      <c r="H12" s="45">
        <v>4200</v>
      </c>
      <c r="I12" s="23" t="s">
        <v>22</v>
      </c>
    </row>
    <row r="13" spans="1:10" s="34" customFormat="1" ht="48" customHeight="1" x14ac:dyDescent="0.15">
      <c r="A13" s="16" t="s">
        <v>408</v>
      </c>
      <c r="B13" s="16" t="s">
        <v>169</v>
      </c>
      <c r="C13" s="16" t="s">
        <v>37</v>
      </c>
      <c r="D13" s="16" t="s">
        <v>21</v>
      </c>
      <c r="E13" s="23" t="s">
        <v>388</v>
      </c>
      <c r="F13" s="23" t="s">
        <v>230</v>
      </c>
      <c r="G13" s="18" t="s">
        <v>231</v>
      </c>
      <c r="H13" s="45">
        <v>3000</v>
      </c>
      <c r="I13" s="23" t="s">
        <v>22</v>
      </c>
    </row>
    <row r="14" spans="1:10" s="34" customFormat="1" ht="44.25" customHeight="1" x14ac:dyDescent="0.15">
      <c r="A14" s="16" t="s">
        <v>408</v>
      </c>
      <c r="B14" s="16" t="s">
        <v>169</v>
      </c>
      <c r="C14" s="16" t="s">
        <v>37</v>
      </c>
      <c r="D14" s="16" t="s">
        <v>21</v>
      </c>
      <c r="E14" s="23" t="s">
        <v>389</v>
      </c>
      <c r="F14" s="23" t="s">
        <v>198</v>
      </c>
      <c r="G14" s="18" t="s">
        <v>199</v>
      </c>
      <c r="H14" s="45">
        <v>3600</v>
      </c>
      <c r="I14" s="23" t="s">
        <v>22</v>
      </c>
    </row>
    <row r="15" spans="1:10" s="34" customFormat="1" ht="41.25" customHeight="1" x14ac:dyDescent="0.15">
      <c r="A15" s="16" t="s">
        <v>408</v>
      </c>
      <c r="B15" s="16" t="s">
        <v>169</v>
      </c>
      <c r="C15" s="16" t="s">
        <v>37</v>
      </c>
      <c r="D15" s="16" t="s">
        <v>21</v>
      </c>
      <c r="E15" s="23" t="s">
        <v>390</v>
      </c>
      <c r="F15" s="23" t="s">
        <v>246</v>
      </c>
      <c r="G15" s="18" t="s">
        <v>247</v>
      </c>
      <c r="H15" s="45">
        <v>3000</v>
      </c>
      <c r="I15" s="23" t="s">
        <v>22</v>
      </c>
    </row>
    <row r="16" spans="1:10" s="34" customFormat="1" ht="36.75" customHeight="1" x14ac:dyDescent="0.15">
      <c r="A16" s="16" t="s">
        <v>408</v>
      </c>
      <c r="B16" s="16" t="s">
        <v>169</v>
      </c>
      <c r="C16" s="16" t="s">
        <v>37</v>
      </c>
      <c r="D16" s="16" t="s">
        <v>21</v>
      </c>
      <c r="E16" s="23" t="s">
        <v>391</v>
      </c>
      <c r="F16" s="23" t="s">
        <v>246</v>
      </c>
      <c r="G16" s="18" t="s">
        <v>247</v>
      </c>
      <c r="H16" s="45">
        <v>1600</v>
      </c>
      <c r="I16" s="23" t="s">
        <v>22</v>
      </c>
    </row>
    <row r="17" spans="1:9" s="34" customFormat="1" ht="36.75" customHeight="1" x14ac:dyDescent="0.15">
      <c r="A17" s="16" t="s">
        <v>408</v>
      </c>
      <c r="B17" s="16" t="s">
        <v>169</v>
      </c>
      <c r="C17" s="16" t="s">
        <v>37</v>
      </c>
      <c r="D17" s="16" t="s">
        <v>21</v>
      </c>
      <c r="E17" s="23" t="s">
        <v>393</v>
      </c>
      <c r="F17" s="23" t="s">
        <v>213</v>
      </c>
      <c r="G17" s="18" t="s">
        <v>392</v>
      </c>
      <c r="H17" s="45">
        <v>3400</v>
      </c>
      <c r="I17" s="23" t="s">
        <v>22</v>
      </c>
    </row>
    <row r="18" spans="1:9" s="34" customFormat="1" ht="41.25" customHeight="1" x14ac:dyDescent="0.15">
      <c r="A18" s="16" t="s">
        <v>408</v>
      </c>
      <c r="B18" s="16" t="s">
        <v>169</v>
      </c>
      <c r="C18" s="16" t="s">
        <v>37</v>
      </c>
      <c r="D18" s="16" t="s">
        <v>21</v>
      </c>
      <c r="E18" s="23" t="s">
        <v>384</v>
      </c>
      <c r="F18" s="23" t="s">
        <v>187</v>
      </c>
      <c r="G18" s="18" t="s">
        <v>188</v>
      </c>
      <c r="H18" s="45">
        <v>5000</v>
      </c>
      <c r="I18" s="23" t="s">
        <v>22</v>
      </c>
    </row>
    <row r="19" spans="1:9" s="34" customFormat="1" ht="45.75" customHeight="1" x14ac:dyDescent="0.15">
      <c r="A19" s="16" t="s">
        <v>408</v>
      </c>
      <c r="B19" s="16" t="s">
        <v>169</v>
      </c>
      <c r="C19" s="16" t="s">
        <v>37</v>
      </c>
      <c r="D19" s="16" t="s">
        <v>21</v>
      </c>
      <c r="E19" s="23" t="s">
        <v>394</v>
      </c>
      <c r="F19" s="23" t="s">
        <v>187</v>
      </c>
      <c r="G19" s="18" t="s">
        <v>188</v>
      </c>
      <c r="H19" s="45">
        <v>5400</v>
      </c>
      <c r="I19" s="23" t="s">
        <v>22</v>
      </c>
    </row>
    <row r="20" spans="1:9" s="34" customFormat="1" ht="45.75" customHeight="1" x14ac:dyDescent="0.15">
      <c r="A20" s="16" t="s">
        <v>408</v>
      </c>
      <c r="B20" s="16" t="s">
        <v>169</v>
      </c>
      <c r="C20" s="16" t="s">
        <v>37</v>
      </c>
      <c r="D20" s="16" t="s">
        <v>21</v>
      </c>
      <c r="E20" s="23" t="s">
        <v>394</v>
      </c>
      <c r="F20" s="23" t="s">
        <v>187</v>
      </c>
      <c r="G20" s="18" t="s">
        <v>188</v>
      </c>
      <c r="H20" s="45">
        <v>5000</v>
      </c>
      <c r="I20" s="23" t="s">
        <v>22</v>
      </c>
    </row>
    <row r="21" spans="1:9" s="34" customFormat="1" ht="45.75" customHeight="1" x14ac:dyDescent="0.15">
      <c r="A21" s="16" t="s">
        <v>408</v>
      </c>
      <c r="B21" s="16" t="s">
        <v>169</v>
      </c>
      <c r="C21" s="16" t="s">
        <v>37</v>
      </c>
      <c r="D21" s="16" t="s">
        <v>21</v>
      </c>
      <c r="E21" s="23" t="s">
        <v>395</v>
      </c>
      <c r="F21" s="23" t="s">
        <v>251</v>
      </c>
      <c r="G21" s="18" t="s">
        <v>252</v>
      </c>
      <c r="H21" s="45">
        <v>4200</v>
      </c>
      <c r="I21" s="23" t="s">
        <v>22</v>
      </c>
    </row>
    <row r="22" spans="1:9" s="34" customFormat="1" ht="45.75" customHeight="1" x14ac:dyDescent="0.15">
      <c r="A22" s="16" t="s">
        <v>408</v>
      </c>
      <c r="B22" s="16" t="s">
        <v>169</v>
      </c>
      <c r="C22" s="16" t="s">
        <v>37</v>
      </c>
      <c r="D22" s="16" t="s">
        <v>21</v>
      </c>
      <c r="E22" s="23" t="s">
        <v>396</v>
      </c>
      <c r="F22" s="23" t="s">
        <v>260</v>
      </c>
      <c r="G22" s="18" t="s">
        <v>261</v>
      </c>
      <c r="H22" s="45">
        <v>4200</v>
      </c>
      <c r="I22" s="23" t="s">
        <v>22</v>
      </c>
    </row>
    <row r="23" spans="1:9" s="34" customFormat="1" ht="45.75" customHeight="1" x14ac:dyDescent="0.15">
      <c r="A23" s="16" t="s">
        <v>408</v>
      </c>
      <c r="B23" s="16" t="s">
        <v>169</v>
      </c>
      <c r="C23" s="16" t="s">
        <v>37</v>
      </c>
      <c r="D23" s="16" t="s">
        <v>21</v>
      </c>
      <c r="E23" s="23" t="s">
        <v>397</v>
      </c>
      <c r="F23" s="23" t="s">
        <v>254</v>
      </c>
      <c r="G23" s="18" t="s">
        <v>259</v>
      </c>
      <c r="H23" s="45">
        <v>4200</v>
      </c>
      <c r="I23" s="23" t="s">
        <v>22</v>
      </c>
    </row>
    <row r="24" spans="1:9" s="34" customFormat="1" ht="45.75" customHeight="1" x14ac:dyDescent="0.15">
      <c r="A24" s="16" t="s">
        <v>408</v>
      </c>
      <c r="B24" s="16" t="s">
        <v>169</v>
      </c>
      <c r="C24" s="16" t="s">
        <v>37</v>
      </c>
      <c r="D24" s="16" t="s">
        <v>21</v>
      </c>
      <c r="E24" s="23" t="s">
        <v>398</v>
      </c>
      <c r="F24" s="23" t="s">
        <v>254</v>
      </c>
      <c r="G24" s="18" t="s">
        <v>255</v>
      </c>
      <c r="H24" s="45">
        <v>4200</v>
      </c>
      <c r="I24" s="23" t="s">
        <v>22</v>
      </c>
    </row>
    <row r="25" spans="1:9" s="34" customFormat="1" ht="46.5" customHeight="1" x14ac:dyDescent="0.15">
      <c r="A25" s="16" t="s">
        <v>408</v>
      </c>
      <c r="B25" s="16" t="s">
        <v>169</v>
      </c>
      <c r="C25" s="16" t="s">
        <v>37</v>
      </c>
      <c r="D25" s="16" t="s">
        <v>21</v>
      </c>
      <c r="E25" s="23" t="s">
        <v>401</v>
      </c>
      <c r="F25" s="23" t="s">
        <v>409</v>
      </c>
      <c r="G25" s="18" t="s">
        <v>402</v>
      </c>
      <c r="H25" s="45">
        <v>4200</v>
      </c>
      <c r="I25" s="23" t="s">
        <v>22</v>
      </c>
    </row>
    <row r="26" spans="1:9" s="34" customFormat="1" ht="44.25" customHeight="1" x14ac:dyDescent="0.15">
      <c r="A26" s="16" t="s">
        <v>408</v>
      </c>
      <c r="B26" s="16" t="s">
        <v>169</v>
      </c>
      <c r="C26" s="16" t="s">
        <v>37</v>
      </c>
      <c r="D26" s="16" t="s">
        <v>21</v>
      </c>
      <c r="E26" s="23" t="s">
        <v>399</v>
      </c>
      <c r="F26" s="23" t="s">
        <v>219</v>
      </c>
      <c r="G26" s="18" t="s">
        <v>220</v>
      </c>
      <c r="H26" s="45">
        <v>4200</v>
      </c>
      <c r="I26" s="23" t="s">
        <v>22</v>
      </c>
    </row>
    <row r="27" spans="1:9" s="34" customFormat="1" ht="44.25" customHeight="1" x14ac:dyDescent="0.15">
      <c r="A27" s="16" t="s">
        <v>408</v>
      </c>
      <c r="B27" s="16" t="s">
        <v>169</v>
      </c>
      <c r="C27" s="16" t="s">
        <v>37</v>
      </c>
      <c r="D27" s="16" t="s">
        <v>21</v>
      </c>
      <c r="E27" s="23" t="s">
        <v>399</v>
      </c>
      <c r="F27" s="23" t="s">
        <v>219</v>
      </c>
      <c r="G27" s="18" t="s">
        <v>220</v>
      </c>
      <c r="H27" s="45">
        <v>4200</v>
      </c>
      <c r="I27" s="23" t="s">
        <v>22</v>
      </c>
    </row>
    <row r="28" spans="1:9" s="34" customFormat="1" ht="44.25" customHeight="1" x14ac:dyDescent="0.15">
      <c r="A28" s="16" t="s">
        <v>408</v>
      </c>
      <c r="B28" s="16" t="s">
        <v>169</v>
      </c>
      <c r="C28" s="16" t="s">
        <v>37</v>
      </c>
      <c r="D28" s="16" t="s">
        <v>21</v>
      </c>
      <c r="E28" s="23" t="s">
        <v>400</v>
      </c>
      <c r="F28" s="23" t="s">
        <v>201</v>
      </c>
      <c r="G28" s="18" t="s">
        <v>202</v>
      </c>
      <c r="H28" s="45">
        <v>4400</v>
      </c>
      <c r="I28" s="23" t="s">
        <v>22</v>
      </c>
    </row>
    <row r="29" spans="1:9" s="34" customFormat="1" ht="54.75" customHeight="1" x14ac:dyDescent="0.15">
      <c r="A29" s="16" t="s">
        <v>408</v>
      </c>
      <c r="B29" s="16" t="s">
        <v>169</v>
      </c>
      <c r="C29" s="16" t="s">
        <v>37</v>
      </c>
      <c r="D29" s="16" t="s">
        <v>21</v>
      </c>
      <c r="E29" s="23" t="s">
        <v>404</v>
      </c>
      <c r="F29" s="23" t="s">
        <v>184</v>
      </c>
      <c r="G29" s="18"/>
      <c r="H29" s="45">
        <v>4800</v>
      </c>
      <c r="I29" s="23" t="s">
        <v>22</v>
      </c>
    </row>
    <row r="30" spans="1:9" s="34" customFormat="1" ht="57.75" customHeight="1" x14ac:dyDescent="0.15">
      <c r="A30" s="16" t="s">
        <v>408</v>
      </c>
      <c r="B30" s="16" t="s">
        <v>169</v>
      </c>
      <c r="C30" s="16" t="s">
        <v>37</v>
      </c>
      <c r="D30" s="16" t="s">
        <v>21</v>
      </c>
      <c r="E30" s="23" t="s">
        <v>405</v>
      </c>
      <c r="F30" s="23" t="s">
        <v>225</v>
      </c>
      <c r="G30" s="18" t="s">
        <v>226</v>
      </c>
      <c r="H30" s="45">
        <v>4200</v>
      </c>
      <c r="I30" s="23" t="s">
        <v>22</v>
      </c>
    </row>
    <row r="31" spans="1:9" s="34" customFormat="1" ht="58.5" customHeight="1" x14ac:dyDescent="0.15">
      <c r="A31" s="16" t="s">
        <v>408</v>
      </c>
      <c r="B31" s="16" t="s">
        <v>169</v>
      </c>
      <c r="C31" s="16" t="s">
        <v>37</v>
      </c>
      <c r="D31" s="16" t="s">
        <v>21</v>
      </c>
      <c r="E31" s="23" t="s">
        <v>406</v>
      </c>
      <c r="F31" s="23" t="s">
        <v>192</v>
      </c>
      <c r="G31" s="55" t="s">
        <v>193</v>
      </c>
      <c r="H31" s="45">
        <v>4400</v>
      </c>
      <c r="I31" s="23" t="s">
        <v>22</v>
      </c>
    </row>
    <row r="32" spans="1:9" s="34" customFormat="1" ht="38.25" customHeight="1" x14ac:dyDescent="0.15">
      <c r="A32" s="16" t="s">
        <v>410</v>
      </c>
      <c r="B32" s="16" t="s">
        <v>235</v>
      </c>
      <c r="C32" s="16" t="s">
        <v>37</v>
      </c>
      <c r="D32" s="16" t="s">
        <v>21</v>
      </c>
      <c r="E32" s="23" t="s">
        <v>515</v>
      </c>
      <c r="F32" s="23" t="s">
        <v>241</v>
      </c>
      <c r="G32" s="18"/>
      <c r="H32" s="45">
        <v>4000</v>
      </c>
      <c r="I32" s="23"/>
    </row>
    <row r="33" spans="1:9" s="34" customFormat="1" ht="39" customHeight="1" x14ac:dyDescent="0.15">
      <c r="A33" s="16" t="s">
        <v>410</v>
      </c>
      <c r="B33" s="16" t="s">
        <v>235</v>
      </c>
      <c r="C33" s="16" t="s">
        <v>37</v>
      </c>
      <c r="D33" s="16" t="s">
        <v>21</v>
      </c>
      <c r="E33" s="23" t="s">
        <v>377</v>
      </c>
      <c r="F33" s="23" t="s">
        <v>241</v>
      </c>
      <c r="G33" s="18"/>
      <c r="H33" s="45">
        <v>3600</v>
      </c>
      <c r="I33" s="23"/>
    </row>
    <row r="34" spans="1:9" s="34" customFormat="1" ht="38.25" customHeight="1" x14ac:dyDescent="0.15">
      <c r="A34" s="16" t="s">
        <v>410</v>
      </c>
      <c r="B34" s="16" t="s">
        <v>235</v>
      </c>
      <c r="C34" s="16" t="s">
        <v>37</v>
      </c>
      <c r="D34" s="16" t="s">
        <v>21</v>
      </c>
      <c r="E34" s="23" t="s">
        <v>377</v>
      </c>
      <c r="F34" s="23" t="s">
        <v>241</v>
      </c>
      <c r="G34" s="18"/>
      <c r="H34" s="45">
        <v>5000</v>
      </c>
      <c r="I34" s="23"/>
    </row>
    <row r="35" spans="1:9" s="34" customFormat="1" ht="48" customHeight="1" x14ac:dyDescent="0.15">
      <c r="A35" s="16" t="s">
        <v>411</v>
      </c>
      <c r="B35" s="16" t="s">
        <v>89</v>
      </c>
      <c r="C35" s="16" t="s">
        <v>37</v>
      </c>
      <c r="D35" s="16" t="s">
        <v>21</v>
      </c>
      <c r="E35" s="23" t="s">
        <v>412</v>
      </c>
      <c r="F35" s="23" t="s">
        <v>234</v>
      </c>
      <c r="G35" s="18"/>
      <c r="H35" s="45">
        <v>4000</v>
      </c>
      <c r="I35" s="23"/>
    </row>
    <row r="36" spans="1:9" s="34" customFormat="1" ht="45.75" customHeight="1" x14ac:dyDescent="0.15">
      <c r="A36" s="35" t="s">
        <v>413</v>
      </c>
      <c r="B36" s="35" t="s">
        <v>414</v>
      </c>
      <c r="C36" s="16" t="s">
        <v>37</v>
      </c>
      <c r="D36" s="16" t="s">
        <v>21</v>
      </c>
      <c r="E36" s="23" t="s">
        <v>509</v>
      </c>
      <c r="F36" s="23" t="s">
        <v>378</v>
      </c>
      <c r="G36" s="18"/>
      <c r="H36" s="45">
        <v>6000</v>
      </c>
      <c r="I36" s="23"/>
    </row>
    <row r="37" spans="1:9" s="34" customFormat="1" ht="45.75" customHeight="1" x14ac:dyDescent="0.15">
      <c r="A37" s="35" t="s">
        <v>415</v>
      </c>
      <c r="B37" s="35" t="s">
        <v>416</v>
      </c>
      <c r="C37" s="16" t="s">
        <v>37</v>
      </c>
      <c r="D37" s="16" t="s">
        <v>21</v>
      </c>
      <c r="E37" s="23" t="s">
        <v>417</v>
      </c>
      <c r="F37" s="23" t="s">
        <v>418</v>
      </c>
      <c r="G37" s="18" t="s">
        <v>419</v>
      </c>
      <c r="H37" s="45">
        <v>290</v>
      </c>
      <c r="I37" s="23"/>
    </row>
    <row r="38" spans="1:9" s="34" customFormat="1" ht="45.75" customHeight="1" x14ac:dyDescent="0.15">
      <c r="A38" s="35" t="s">
        <v>415</v>
      </c>
      <c r="B38" s="35" t="s">
        <v>416</v>
      </c>
      <c r="C38" s="16" t="s">
        <v>37</v>
      </c>
      <c r="D38" s="16" t="s">
        <v>21</v>
      </c>
      <c r="E38" s="23" t="s">
        <v>417</v>
      </c>
      <c r="F38" s="23" t="s">
        <v>420</v>
      </c>
      <c r="G38" s="18" t="s">
        <v>421</v>
      </c>
      <c r="H38" s="45">
        <v>290</v>
      </c>
      <c r="I38" s="23"/>
    </row>
    <row r="39" spans="1:9" s="34" customFormat="1" ht="45.75" customHeight="1" x14ac:dyDescent="0.15">
      <c r="A39" s="35" t="s">
        <v>415</v>
      </c>
      <c r="B39" s="35" t="s">
        <v>416</v>
      </c>
      <c r="C39" s="16" t="s">
        <v>37</v>
      </c>
      <c r="D39" s="16" t="s">
        <v>21</v>
      </c>
      <c r="E39" s="23" t="s">
        <v>417</v>
      </c>
      <c r="F39" s="23" t="s">
        <v>422</v>
      </c>
      <c r="G39" s="18" t="s">
        <v>423</v>
      </c>
      <c r="H39" s="45">
        <v>290</v>
      </c>
      <c r="I39" s="23"/>
    </row>
    <row r="40" spans="1:9" s="34" customFormat="1" ht="45.75" customHeight="1" x14ac:dyDescent="0.15">
      <c r="A40" s="35" t="s">
        <v>415</v>
      </c>
      <c r="B40" s="35" t="s">
        <v>416</v>
      </c>
      <c r="C40" s="16" t="s">
        <v>37</v>
      </c>
      <c r="D40" s="16" t="s">
        <v>21</v>
      </c>
      <c r="E40" s="23" t="s">
        <v>417</v>
      </c>
      <c r="F40" s="23" t="s">
        <v>424</v>
      </c>
      <c r="G40" s="18" t="s">
        <v>426</v>
      </c>
      <c r="H40" s="45">
        <v>290</v>
      </c>
      <c r="I40" s="23"/>
    </row>
    <row r="41" spans="1:9" s="34" customFormat="1" ht="45.75" customHeight="1" x14ac:dyDescent="0.15">
      <c r="A41" s="35" t="s">
        <v>415</v>
      </c>
      <c r="B41" s="35" t="s">
        <v>416</v>
      </c>
      <c r="C41" s="16" t="s">
        <v>37</v>
      </c>
      <c r="D41" s="16" t="s">
        <v>21</v>
      </c>
      <c r="E41" s="23" t="s">
        <v>417</v>
      </c>
      <c r="F41" s="23" t="s">
        <v>425</v>
      </c>
      <c r="G41" s="18" t="s">
        <v>427</v>
      </c>
      <c r="H41" s="45">
        <v>290</v>
      </c>
      <c r="I41" s="23"/>
    </row>
    <row r="42" spans="1:9" s="34" customFormat="1" ht="45.75" customHeight="1" x14ac:dyDescent="0.15">
      <c r="A42" s="35" t="s">
        <v>415</v>
      </c>
      <c r="B42" s="35" t="s">
        <v>416</v>
      </c>
      <c r="C42" s="16" t="s">
        <v>37</v>
      </c>
      <c r="D42" s="16" t="s">
        <v>21</v>
      </c>
      <c r="E42" s="23" t="s">
        <v>417</v>
      </c>
      <c r="F42" s="23" t="s">
        <v>428</v>
      </c>
      <c r="G42" s="18" t="s">
        <v>429</v>
      </c>
      <c r="H42" s="45">
        <v>290</v>
      </c>
      <c r="I42" s="23"/>
    </row>
    <row r="43" spans="1:9" s="34" customFormat="1" ht="45.75" customHeight="1" x14ac:dyDescent="0.15">
      <c r="A43" s="35" t="s">
        <v>415</v>
      </c>
      <c r="B43" s="35" t="s">
        <v>416</v>
      </c>
      <c r="C43" s="16" t="s">
        <v>37</v>
      </c>
      <c r="D43" s="16" t="s">
        <v>21</v>
      </c>
      <c r="E43" s="23" t="s">
        <v>417</v>
      </c>
      <c r="F43" s="23" t="s">
        <v>431</v>
      </c>
      <c r="G43" s="18" t="s">
        <v>430</v>
      </c>
      <c r="H43" s="45">
        <v>290</v>
      </c>
      <c r="I43" s="23"/>
    </row>
    <row r="44" spans="1:9" s="34" customFormat="1" ht="45.75" customHeight="1" x14ac:dyDescent="0.15">
      <c r="A44" s="35" t="s">
        <v>415</v>
      </c>
      <c r="B44" s="35" t="s">
        <v>416</v>
      </c>
      <c r="C44" s="16" t="s">
        <v>37</v>
      </c>
      <c r="D44" s="16" t="s">
        <v>21</v>
      </c>
      <c r="E44" s="23" t="s">
        <v>417</v>
      </c>
      <c r="F44" s="23" t="s">
        <v>432</v>
      </c>
      <c r="G44" s="18" t="s">
        <v>433</v>
      </c>
      <c r="H44" s="45">
        <v>290</v>
      </c>
      <c r="I44" s="23"/>
    </row>
    <row r="45" spans="1:9" s="34" customFormat="1" ht="45.75" customHeight="1" x14ac:dyDescent="0.15">
      <c r="A45" s="35" t="s">
        <v>415</v>
      </c>
      <c r="B45" s="35" t="s">
        <v>416</v>
      </c>
      <c r="C45" s="16" t="s">
        <v>37</v>
      </c>
      <c r="D45" s="16" t="s">
        <v>21</v>
      </c>
      <c r="E45" s="23" t="s">
        <v>417</v>
      </c>
      <c r="F45" s="23" t="s">
        <v>434</v>
      </c>
      <c r="G45" s="18" t="s">
        <v>435</v>
      </c>
      <c r="H45" s="45">
        <v>290</v>
      </c>
      <c r="I45" s="23"/>
    </row>
    <row r="46" spans="1:9" s="34" customFormat="1" ht="45.75" customHeight="1" x14ac:dyDescent="0.15">
      <c r="A46" s="35" t="s">
        <v>415</v>
      </c>
      <c r="B46" s="35" t="s">
        <v>416</v>
      </c>
      <c r="C46" s="16" t="s">
        <v>37</v>
      </c>
      <c r="D46" s="16" t="s">
        <v>21</v>
      </c>
      <c r="E46" s="23" t="s">
        <v>417</v>
      </c>
      <c r="F46" s="23" t="s">
        <v>436</v>
      </c>
      <c r="G46" s="18" t="s">
        <v>437</v>
      </c>
      <c r="H46" s="45">
        <v>290</v>
      </c>
      <c r="I46" s="23"/>
    </row>
    <row r="47" spans="1:9" s="34" customFormat="1" ht="45.75" customHeight="1" x14ac:dyDescent="0.15">
      <c r="A47" s="35" t="s">
        <v>415</v>
      </c>
      <c r="B47" s="35" t="s">
        <v>416</v>
      </c>
      <c r="C47" s="16" t="s">
        <v>37</v>
      </c>
      <c r="D47" s="16" t="s">
        <v>21</v>
      </c>
      <c r="E47" s="23" t="s">
        <v>417</v>
      </c>
      <c r="F47" s="23" t="s">
        <v>438</v>
      </c>
      <c r="G47" s="18" t="s">
        <v>439</v>
      </c>
      <c r="H47" s="45">
        <v>290</v>
      </c>
      <c r="I47" s="23"/>
    </row>
    <row r="48" spans="1:9" s="34" customFormat="1" ht="45.75" customHeight="1" x14ac:dyDescent="0.15">
      <c r="A48" s="35" t="s">
        <v>415</v>
      </c>
      <c r="B48" s="35" t="s">
        <v>416</v>
      </c>
      <c r="C48" s="16" t="s">
        <v>37</v>
      </c>
      <c r="D48" s="16" t="s">
        <v>21</v>
      </c>
      <c r="E48" s="23" t="s">
        <v>417</v>
      </c>
      <c r="F48" s="23" t="s">
        <v>440</v>
      </c>
      <c r="G48" s="45" t="s">
        <v>441</v>
      </c>
      <c r="H48" s="45">
        <v>290</v>
      </c>
      <c r="I48" s="23"/>
    </row>
    <row r="49" spans="1:9" s="34" customFormat="1" ht="45.75" customHeight="1" x14ac:dyDescent="0.15">
      <c r="A49" s="35" t="s">
        <v>415</v>
      </c>
      <c r="B49" s="35" t="s">
        <v>416</v>
      </c>
      <c r="C49" s="16" t="s">
        <v>37</v>
      </c>
      <c r="D49" s="16" t="s">
        <v>21</v>
      </c>
      <c r="E49" s="23" t="s">
        <v>417</v>
      </c>
      <c r="F49" s="58" t="s">
        <v>442</v>
      </c>
      <c r="G49" s="18" t="s">
        <v>443</v>
      </c>
      <c r="H49" s="45">
        <v>290</v>
      </c>
      <c r="I49" s="23"/>
    </row>
    <row r="50" spans="1:9" s="34" customFormat="1" ht="45.75" customHeight="1" x14ac:dyDescent="0.15">
      <c r="A50" s="35" t="s">
        <v>415</v>
      </c>
      <c r="B50" s="35" t="s">
        <v>416</v>
      </c>
      <c r="C50" s="16" t="s">
        <v>37</v>
      </c>
      <c r="D50" s="16" t="s">
        <v>21</v>
      </c>
      <c r="E50" s="23" t="s">
        <v>417</v>
      </c>
      <c r="F50" s="58" t="s">
        <v>444</v>
      </c>
      <c r="G50" s="18" t="s">
        <v>445</v>
      </c>
      <c r="H50" s="45">
        <v>290</v>
      </c>
      <c r="I50" s="23"/>
    </row>
    <row r="51" spans="1:9" s="34" customFormat="1" ht="45.75" customHeight="1" x14ac:dyDescent="0.15">
      <c r="A51" s="35" t="s">
        <v>415</v>
      </c>
      <c r="B51" s="35" t="s">
        <v>416</v>
      </c>
      <c r="C51" s="16" t="s">
        <v>37</v>
      </c>
      <c r="D51" s="16" t="s">
        <v>21</v>
      </c>
      <c r="E51" s="23" t="s">
        <v>417</v>
      </c>
      <c r="F51" s="58" t="s">
        <v>446</v>
      </c>
      <c r="G51" s="18" t="s">
        <v>447</v>
      </c>
      <c r="H51" s="45">
        <v>290</v>
      </c>
      <c r="I51" s="23"/>
    </row>
    <row r="52" spans="1:9" s="34" customFormat="1" ht="45.75" customHeight="1" x14ac:dyDescent="0.15">
      <c r="A52" s="35" t="s">
        <v>448</v>
      </c>
      <c r="B52" s="23" t="s">
        <v>34</v>
      </c>
      <c r="C52" s="16" t="s">
        <v>37</v>
      </c>
      <c r="D52" s="16" t="s">
        <v>21</v>
      </c>
      <c r="E52" s="23" t="s">
        <v>449</v>
      </c>
      <c r="F52" s="61" t="s">
        <v>567</v>
      </c>
      <c r="G52" s="59"/>
      <c r="H52" s="45">
        <v>9650</v>
      </c>
      <c r="I52" s="23" t="s">
        <v>22</v>
      </c>
    </row>
    <row r="53" spans="1:9" s="34" customFormat="1" ht="45.75" customHeight="1" x14ac:dyDescent="0.15">
      <c r="A53" s="35" t="s">
        <v>450</v>
      </c>
      <c r="B53" s="23" t="s">
        <v>34</v>
      </c>
      <c r="C53" s="16" t="s">
        <v>37</v>
      </c>
      <c r="D53" s="16" t="s">
        <v>21</v>
      </c>
      <c r="E53" s="23" t="s">
        <v>451</v>
      </c>
      <c r="F53" s="61" t="s">
        <v>566</v>
      </c>
      <c r="G53" s="59" t="s">
        <v>452</v>
      </c>
      <c r="H53" s="45">
        <v>3364</v>
      </c>
      <c r="I53" s="23" t="s">
        <v>22</v>
      </c>
    </row>
    <row r="54" spans="1:9" s="34" customFormat="1" ht="18.75" customHeight="1" x14ac:dyDescent="0.15">
      <c r="A54" s="16" t="s">
        <v>340</v>
      </c>
      <c r="B54" s="23" t="s">
        <v>34</v>
      </c>
      <c r="C54" s="16" t="s">
        <v>37</v>
      </c>
      <c r="D54" s="16" t="s">
        <v>21</v>
      </c>
      <c r="E54" s="16" t="s">
        <v>324</v>
      </c>
      <c r="F54" s="23" t="s">
        <v>213</v>
      </c>
      <c r="G54" s="16" t="s">
        <v>325</v>
      </c>
      <c r="H54" s="36">
        <v>580.6</v>
      </c>
      <c r="I54" s="23" t="s">
        <v>22</v>
      </c>
    </row>
    <row r="55" spans="1:9" s="34" customFormat="1" ht="18.75" customHeight="1" x14ac:dyDescent="0.15">
      <c r="A55" s="16" t="s">
        <v>340</v>
      </c>
      <c r="B55" s="23" t="s">
        <v>34</v>
      </c>
      <c r="C55" s="16" t="s">
        <v>37</v>
      </c>
      <c r="D55" s="16" t="s">
        <v>21</v>
      </c>
      <c r="E55" s="16" t="s">
        <v>326</v>
      </c>
      <c r="F55" s="22" t="s">
        <v>565</v>
      </c>
      <c r="G55" s="16" t="s">
        <v>327</v>
      </c>
      <c r="H55" s="36">
        <v>7000</v>
      </c>
      <c r="I55" s="23" t="s">
        <v>22</v>
      </c>
    </row>
    <row r="56" spans="1:9" s="34" customFormat="1" ht="19.5" customHeight="1" x14ac:dyDescent="0.15">
      <c r="A56" s="16" t="s">
        <v>341</v>
      </c>
      <c r="B56" s="23" t="s">
        <v>33</v>
      </c>
      <c r="C56" s="16" t="s">
        <v>37</v>
      </c>
      <c r="D56" s="16" t="s">
        <v>21</v>
      </c>
      <c r="E56" s="16" t="s">
        <v>26</v>
      </c>
      <c r="F56" s="22" t="s">
        <v>328</v>
      </c>
      <c r="G56" s="35" t="s">
        <v>568</v>
      </c>
      <c r="H56" s="36">
        <v>985</v>
      </c>
      <c r="I56" s="23"/>
    </row>
    <row r="57" spans="1:9" s="34" customFormat="1" ht="19.5" customHeight="1" x14ac:dyDescent="0.15">
      <c r="A57" s="16" t="s">
        <v>341</v>
      </c>
      <c r="B57" s="23" t="s">
        <v>33</v>
      </c>
      <c r="C57" s="16" t="s">
        <v>37</v>
      </c>
      <c r="D57" s="16" t="s">
        <v>21</v>
      </c>
      <c r="E57" s="16" t="s">
        <v>20</v>
      </c>
      <c r="F57" s="22" t="s">
        <v>329</v>
      </c>
      <c r="G57" s="35"/>
      <c r="H57" s="36">
        <v>323.39999999999998</v>
      </c>
      <c r="I57" s="23"/>
    </row>
    <row r="58" spans="1:9" s="34" customFormat="1" ht="19.5" customHeight="1" x14ac:dyDescent="0.15">
      <c r="A58" s="16" t="s">
        <v>341</v>
      </c>
      <c r="B58" s="23" t="s">
        <v>33</v>
      </c>
      <c r="C58" s="16" t="s">
        <v>37</v>
      </c>
      <c r="D58" s="16" t="s">
        <v>21</v>
      </c>
      <c r="E58" s="16" t="s">
        <v>20</v>
      </c>
      <c r="F58" s="22" t="s">
        <v>330</v>
      </c>
      <c r="G58" s="35"/>
      <c r="H58" s="36">
        <v>527.35</v>
      </c>
      <c r="I58" s="23"/>
    </row>
    <row r="59" spans="1:9" s="34" customFormat="1" ht="19.5" customHeight="1" x14ac:dyDescent="0.15">
      <c r="A59" s="16" t="s">
        <v>341</v>
      </c>
      <c r="B59" s="23" t="s">
        <v>33</v>
      </c>
      <c r="C59" s="16" t="s">
        <v>37</v>
      </c>
      <c r="D59" s="16" t="s">
        <v>21</v>
      </c>
      <c r="E59" s="16" t="s">
        <v>333</v>
      </c>
      <c r="F59" s="22" t="s">
        <v>331</v>
      </c>
      <c r="G59" s="35" t="s">
        <v>332</v>
      </c>
      <c r="H59" s="36">
        <v>1025</v>
      </c>
      <c r="I59" s="23"/>
    </row>
    <row r="60" spans="1:9" s="34" customFormat="1" ht="19.5" customHeight="1" x14ac:dyDescent="0.15">
      <c r="A60" s="16" t="s">
        <v>341</v>
      </c>
      <c r="B60" s="23" t="s">
        <v>33</v>
      </c>
      <c r="C60" s="16" t="s">
        <v>37</v>
      </c>
      <c r="D60" s="16" t="s">
        <v>21</v>
      </c>
      <c r="E60" s="16" t="s">
        <v>20</v>
      </c>
      <c r="F60" s="22" t="s">
        <v>334</v>
      </c>
      <c r="G60" s="35" t="s">
        <v>335</v>
      </c>
      <c r="H60" s="36">
        <v>387</v>
      </c>
      <c r="I60" s="23"/>
    </row>
    <row r="61" spans="1:9" s="34" customFormat="1" ht="19.5" customHeight="1" x14ac:dyDescent="0.15">
      <c r="A61" s="16" t="s">
        <v>341</v>
      </c>
      <c r="B61" s="23" t="s">
        <v>33</v>
      </c>
      <c r="C61" s="16" t="s">
        <v>37</v>
      </c>
      <c r="D61" s="16" t="s">
        <v>21</v>
      </c>
      <c r="E61" s="16" t="s">
        <v>20</v>
      </c>
      <c r="F61" s="22" t="s">
        <v>336</v>
      </c>
      <c r="G61" s="35" t="s">
        <v>337</v>
      </c>
      <c r="H61" s="36">
        <v>212</v>
      </c>
      <c r="I61" s="23"/>
    </row>
    <row r="62" spans="1:9" s="34" customFormat="1" ht="19.5" customHeight="1" x14ac:dyDescent="0.15">
      <c r="A62" s="16" t="s">
        <v>341</v>
      </c>
      <c r="B62" s="23" t="s">
        <v>33</v>
      </c>
      <c r="C62" s="16" t="s">
        <v>37</v>
      </c>
      <c r="D62" s="16" t="s">
        <v>21</v>
      </c>
      <c r="E62" s="16" t="s">
        <v>27</v>
      </c>
      <c r="F62" s="22" t="s">
        <v>282</v>
      </c>
      <c r="G62" s="22" t="s">
        <v>125</v>
      </c>
      <c r="H62" s="36">
        <v>130</v>
      </c>
      <c r="I62" s="23"/>
    </row>
    <row r="63" spans="1:9" s="34" customFormat="1" ht="30.75" customHeight="1" x14ac:dyDescent="0.15">
      <c r="A63" s="16" t="s">
        <v>341</v>
      </c>
      <c r="B63" s="23" t="s">
        <v>33</v>
      </c>
      <c r="C63" s="16" t="s">
        <v>37</v>
      </c>
      <c r="D63" s="16" t="s">
        <v>21</v>
      </c>
      <c r="E63" s="16" t="s">
        <v>27</v>
      </c>
      <c r="F63" s="22" t="s">
        <v>66</v>
      </c>
      <c r="G63" s="35" t="s">
        <v>36</v>
      </c>
      <c r="H63" s="36">
        <v>18</v>
      </c>
      <c r="I63" s="23"/>
    </row>
    <row r="64" spans="1:9" s="34" customFormat="1" ht="30.75" customHeight="1" x14ac:dyDescent="0.15">
      <c r="A64" s="16" t="s">
        <v>341</v>
      </c>
      <c r="B64" s="23" t="s">
        <v>33</v>
      </c>
      <c r="C64" s="16" t="s">
        <v>37</v>
      </c>
      <c r="D64" s="16" t="s">
        <v>21</v>
      </c>
      <c r="E64" s="16" t="s">
        <v>27</v>
      </c>
      <c r="F64" s="22" t="s">
        <v>30</v>
      </c>
      <c r="G64" s="16" t="s">
        <v>156</v>
      </c>
      <c r="H64" s="36">
        <v>39.4</v>
      </c>
      <c r="I64" s="23"/>
    </row>
    <row r="65" spans="1:9" s="34" customFormat="1" ht="24" customHeight="1" x14ac:dyDescent="0.15">
      <c r="A65" s="16" t="s">
        <v>341</v>
      </c>
      <c r="B65" s="23" t="s">
        <v>33</v>
      </c>
      <c r="C65" s="16" t="s">
        <v>37</v>
      </c>
      <c r="D65" s="16" t="s">
        <v>21</v>
      </c>
      <c r="E65" s="16" t="s">
        <v>27</v>
      </c>
      <c r="F65" s="22" t="s">
        <v>28</v>
      </c>
      <c r="G65" s="22" t="s">
        <v>29</v>
      </c>
      <c r="H65" s="36">
        <v>90</v>
      </c>
      <c r="I65" s="23"/>
    </row>
    <row r="66" spans="1:9" s="34" customFormat="1" ht="27" customHeight="1" x14ac:dyDescent="0.15">
      <c r="A66" s="16" t="s">
        <v>342</v>
      </c>
      <c r="B66" s="23" t="s">
        <v>103</v>
      </c>
      <c r="C66" s="16" t="s">
        <v>37</v>
      </c>
      <c r="D66" s="16" t="s">
        <v>21</v>
      </c>
      <c r="E66" s="23" t="s">
        <v>104</v>
      </c>
      <c r="F66" s="22" t="s">
        <v>338</v>
      </c>
      <c r="G66" s="22" t="s">
        <v>339</v>
      </c>
      <c r="H66" s="36">
        <v>1200</v>
      </c>
      <c r="I66" s="23"/>
    </row>
    <row r="67" spans="1:9" s="34" customFormat="1" ht="27" customHeight="1" x14ac:dyDescent="0.15">
      <c r="A67" s="16" t="s">
        <v>342</v>
      </c>
      <c r="B67" s="23" t="s">
        <v>103</v>
      </c>
      <c r="C67" s="16" t="s">
        <v>37</v>
      </c>
      <c r="D67" s="16" t="s">
        <v>21</v>
      </c>
      <c r="E67" s="23" t="s">
        <v>104</v>
      </c>
      <c r="F67" s="22" t="s">
        <v>343</v>
      </c>
      <c r="G67" s="22"/>
      <c r="H67" s="36">
        <v>1500</v>
      </c>
      <c r="I67" s="23"/>
    </row>
    <row r="68" spans="1:9" s="34" customFormat="1" ht="27" customHeight="1" x14ac:dyDescent="0.15">
      <c r="A68" s="16" t="s">
        <v>342</v>
      </c>
      <c r="B68" s="23" t="s">
        <v>103</v>
      </c>
      <c r="C68" s="16" t="s">
        <v>37</v>
      </c>
      <c r="D68" s="16" t="s">
        <v>21</v>
      </c>
      <c r="E68" s="23" t="s">
        <v>344</v>
      </c>
      <c r="F68" s="22" t="s">
        <v>345</v>
      </c>
      <c r="G68" s="22" t="s">
        <v>569</v>
      </c>
      <c r="H68" s="36">
        <v>1200</v>
      </c>
      <c r="I68" s="23"/>
    </row>
    <row r="69" spans="1:9" s="34" customFormat="1" ht="24.75" customHeight="1" x14ac:dyDescent="0.15">
      <c r="A69" s="16" t="s">
        <v>347</v>
      </c>
      <c r="B69" s="23" t="s">
        <v>88</v>
      </c>
      <c r="C69" s="16" t="s">
        <v>37</v>
      </c>
      <c r="D69" s="16" t="s">
        <v>21</v>
      </c>
      <c r="E69" s="16" t="s">
        <v>346</v>
      </c>
      <c r="F69" s="23" t="s">
        <v>241</v>
      </c>
      <c r="G69" s="16"/>
      <c r="H69" s="36">
        <v>487.2</v>
      </c>
      <c r="I69" s="40"/>
    </row>
    <row r="70" spans="1:9" s="34" customFormat="1" ht="24.75" customHeight="1" x14ac:dyDescent="0.15">
      <c r="A70" s="16" t="s">
        <v>347</v>
      </c>
      <c r="B70" s="23" t="s">
        <v>88</v>
      </c>
      <c r="C70" s="16" t="s">
        <v>37</v>
      </c>
      <c r="D70" s="16" t="s">
        <v>21</v>
      </c>
      <c r="E70" s="16" t="s">
        <v>348</v>
      </c>
      <c r="F70" s="23" t="s">
        <v>241</v>
      </c>
      <c r="G70" s="16"/>
      <c r="H70" s="36">
        <v>1845</v>
      </c>
      <c r="I70" s="40"/>
    </row>
    <row r="71" spans="1:9" s="34" customFormat="1" ht="34.5" customHeight="1" x14ac:dyDescent="0.15">
      <c r="A71" s="16" t="s">
        <v>347</v>
      </c>
      <c r="B71" s="23" t="s">
        <v>88</v>
      </c>
      <c r="C71" s="16" t="s">
        <v>37</v>
      </c>
      <c r="D71" s="16" t="s">
        <v>21</v>
      </c>
      <c r="E71" s="16" t="s">
        <v>23</v>
      </c>
      <c r="F71" s="22" t="s">
        <v>24</v>
      </c>
      <c r="G71" s="16"/>
      <c r="H71" s="36">
        <v>400</v>
      </c>
      <c r="I71" s="40" t="s">
        <v>25</v>
      </c>
    </row>
    <row r="72" spans="1:9" s="34" customFormat="1" ht="27" customHeight="1" x14ac:dyDescent="0.15">
      <c r="A72" s="16" t="s">
        <v>351</v>
      </c>
      <c r="B72" s="23" t="s">
        <v>89</v>
      </c>
      <c r="C72" s="16" t="s">
        <v>37</v>
      </c>
      <c r="D72" s="16" t="s">
        <v>21</v>
      </c>
      <c r="E72" s="23" t="s">
        <v>349</v>
      </c>
      <c r="F72" s="22" t="s">
        <v>350</v>
      </c>
      <c r="G72" s="22"/>
      <c r="H72" s="36">
        <v>1979.98</v>
      </c>
      <c r="I72" s="23"/>
    </row>
    <row r="73" spans="1:9" s="34" customFormat="1" ht="27" customHeight="1" x14ac:dyDescent="0.15">
      <c r="A73" s="16" t="s">
        <v>356</v>
      </c>
      <c r="B73" s="23" t="s">
        <v>352</v>
      </c>
      <c r="C73" s="16" t="s">
        <v>37</v>
      </c>
      <c r="D73" s="16" t="s">
        <v>21</v>
      </c>
      <c r="E73" s="23" t="s">
        <v>353</v>
      </c>
      <c r="F73" s="22" t="s">
        <v>354</v>
      </c>
      <c r="G73" s="22" t="s">
        <v>355</v>
      </c>
      <c r="H73" s="36">
        <v>750</v>
      </c>
      <c r="I73" s="23"/>
    </row>
    <row r="74" spans="1:9" s="34" customFormat="1" ht="27" customHeight="1" x14ac:dyDescent="0.15">
      <c r="A74" s="16" t="s">
        <v>357</v>
      </c>
      <c r="B74" s="23" t="s">
        <v>34</v>
      </c>
      <c r="C74" s="16" t="s">
        <v>37</v>
      </c>
      <c r="D74" s="16" t="s">
        <v>21</v>
      </c>
      <c r="E74" s="23" t="s">
        <v>358</v>
      </c>
      <c r="F74" s="22" t="s">
        <v>359</v>
      </c>
      <c r="G74" s="22" t="s">
        <v>360</v>
      </c>
      <c r="H74" s="36">
        <v>154</v>
      </c>
      <c r="I74" s="23" t="s">
        <v>22</v>
      </c>
    </row>
    <row r="75" spans="1:9" s="34" customFormat="1" ht="27" customHeight="1" x14ac:dyDescent="0.15">
      <c r="A75" s="16" t="s">
        <v>357</v>
      </c>
      <c r="B75" s="23" t="s">
        <v>34</v>
      </c>
      <c r="C75" s="16" t="s">
        <v>37</v>
      </c>
      <c r="D75" s="16" t="s">
        <v>21</v>
      </c>
      <c r="E75" s="23" t="s">
        <v>358</v>
      </c>
      <c r="F75" s="22" t="s">
        <v>361</v>
      </c>
      <c r="G75" s="22" t="s">
        <v>362</v>
      </c>
      <c r="H75" s="36">
        <v>358</v>
      </c>
      <c r="I75" s="23" t="s">
        <v>22</v>
      </c>
    </row>
    <row r="76" spans="1:9" s="34" customFormat="1" ht="27" customHeight="1" x14ac:dyDescent="0.15">
      <c r="A76" s="16" t="s">
        <v>357</v>
      </c>
      <c r="B76" s="23" t="s">
        <v>34</v>
      </c>
      <c r="C76" s="16" t="s">
        <v>37</v>
      </c>
      <c r="D76" s="16" t="s">
        <v>21</v>
      </c>
      <c r="E76" s="23" t="s">
        <v>363</v>
      </c>
      <c r="F76" s="61" t="s">
        <v>564</v>
      </c>
      <c r="G76" s="59" t="s">
        <v>202</v>
      </c>
      <c r="H76" s="36">
        <v>1708</v>
      </c>
      <c r="I76" s="23" t="s">
        <v>22</v>
      </c>
    </row>
    <row r="77" spans="1:9" s="34" customFormat="1" ht="24" customHeight="1" x14ac:dyDescent="0.15">
      <c r="A77" s="16" t="s">
        <v>364</v>
      </c>
      <c r="B77" s="23" t="s">
        <v>33</v>
      </c>
      <c r="C77" s="16" t="s">
        <v>37</v>
      </c>
      <c r="D77" s="16" t="s">
        <v>21</v>
      </c>
      <c r="E77" s="16" t="s">
        <v>365</v>
      </c>
      <c r="F77" s="22" t="s">
        <v>366</v>
      </c>
      <c r="G77" s="16" t="s">
        <v>367</v>
      </c>
      <c r="H77" s="36">
        <v>1092.72</v>
      </c>
      <c r="I77" s="23"/>
    </row>
    <row r="78" spans="1:9" s="34" customFormat="1" ht="24" customHeight="1" x14ac:dyDescent="0.15">
      <c r="A78" s="16" t="s">
        <v>364</v>
      </c>
      <c r="B78" s="23" t="s">
        <v>33</v>
      </c>
      <c r="C78" s="16" t="s">
        <v>37</v>
      </c>
      <c r="D78" s="16" t="s">
        <v>21</v>
      </c>
      <c r="E78" s="16" t="s">
        <v>368</v>
      </c>
      <c r="F78" s="22" t="s">
        <v>369</v>
      </c>
      <c r="G78" s="16" t="s">
        <v>370</v>
      </c>
      <c r="H78" s="36">
        <v>1385</v>
      </c>
      <c r="I78" s="23"/>
    </row>
    <row r="79" spans="1:9" s="34" customFormat="1" ht="24" customHeight="1" x14ac:dyDescent="0.15">
      <c r="A79" s="16" t="s">
        <v>364</v>
      </c>
      <c r="B79" s="23" t="s">
        <v>33</v>
      </c>
      <c r="C79" s="16" t="s">
        <v>37</v>
      </c>
      <c r="D79" s="16" t="s">
        <v>21</v>
      </c>
      <c r="E79" s="16" t="s">
        <v>20</v>
      </c>
      <c r="F79" s="22" t="s">
        <v>133</v>
      </c>
      <c r="G79" s="16" t="s">
        <v>134</v>
      </c>
      <c r="H79" s="36">
        <v>961.2</v>
      </c>
      <c r="I79" s="23"/>
    </row>
    <row r="80" spans="1:9" s="34" customFormat="1" ht="24" customHeight="1" x14ac:dyDescent="0.15">
      <c r="A80" s="16" t="s">
        <v>364</v>
      </c>
      <c r="B80" s="23" t="s">
        <v>33</v>
      </c>
      <c r="C80" s="16" t="s">
        <v>37</v>
      </c>
      <c r="D80" s="16" t="s">
        <v>21</v>
      </c>
      <c r="E80" s="16" t="s">
        <v>27</v>
      </c>
      <c r="F80" s="22" t="s">
        <v>371</v>
      </c>
      <c r="G80" s="16" t="s">
        <v>372</v>
      </c>
      <c r="H80" s="36">
        <v>419.7</v>
      </c>
      <c r="I80" s="23"/>
    </row>
    <row r="81" spans="1:9" s="34" customFormat="1" ht="24" customHeight="1" x14ac:dyDescent="0.15">
      <c r="A81" s="16" t="s">
        <v>364</v>
      </c>
      <c r="B81" s="23" t="s">
        <v>33</v>
      </c>
      <c r="C81" s="16" t="s">
        <v>37</v>
      </c>
      <c r="D81" s="16" t="s">
        <v>21</v>
      </c>
      <c r="E81" s="22" t="s">
        <v>26</v>
      </c>
      <c r="F81" s="22" t="s">
        <v>374</v>
      </c>
      <c r="G81" s="22" t="s">
        <v>373</v>
      </c>
      <c r="H81" s="36">
        <v>1380.01</v>
      </c>
      <c r="I81" s="23"/>
    </row>
    <row r="82" spans="1:9" s="34" customFormat="1" ht="24" customHeight="1" x14ac:dyDescent="0.15">
      <c r="A82" s="16" t="s">
        <v>364</v>
      </c>
      <c r="B82" s="23" t="s">
        <v>33</v>
      </c>
      <c r="C82" s="16" t="s">
        <v>37</v>
      </c>
      <c r="D82" s="16" t="s">
        <v>21</v>
      </c>
      <c r="E82" s="22" t="s">
        <v>20</v>
      </c>
      <c r="F82" s="22" t="s">
        <v>375</v>
      </c>
      <c r="G82" s="22" t="s">
        <v>376</v>
      </c>
      <c r="H82" s="36">
        <v>160</v>
      </c>
      <c r="I82" s="23"/>
    </row>
    <row r="83" spans="1:9" s="34" customFormat="1" ht="38.25" customHeight="1" x14ac:dyDescent="0.15">
      <c r="A83" s="16" t="s">
        <v>453</v>
      </c>
      <c r="B83" s="16" t="s">
        <v>169</v>
      </c>
      <c r="C83" s="16" t="s">
        <v>37</v>
      </c>
      <c r="D83" s="16" t="s">
        <v>21</v>
      </c>
      <c r="E83" s="23" t="s">
        <v>514</v>
      </c>
      <c r="F83" s="23" t="s">
        <v>185</v>
      </c>
      <c r="G83" s="18"/>
      <c r="H83" s="45">
        <v>3800</v>
      </c>
      <c r="I83" s="23" t="s">
        <v>22</v>
      </c>
    </row>
    <row r="84" spans="1:9" s="34" customFormat="1" ht="43.5" customHeight="1" x14ac:dyDescent="0.15">
      <c r="A84" s="16" t="s">
        <v>381</v>
      </c>
      <c r="B84" s="16" t="s">
        <v>169</v>
      </c>
      <c r="C84" s="16" t="s">
        <v>37</v>
      </c>
      <c r="D84" s="16" t="s">
        <v>21</v>
      </c>
      <c r="E84" s="23" t="s">
        <v>380</v>
      </c>
      <c r="F84" s="23" t="s">
        <v>170</v>
      </c>
      <c r="G84" s="18" t="s">
        <v>171</v>
      </c>
      <c r="H84" s="36">
        <v>4800</v>
      </c>
      <c r="I84" s="23" t="s">
        <v>22</v>
      </c>
    </row>
    <row r="85" spans="1:9" s="34" customFormat="1" ht="38.25" customHeight="1" x14ac:dyDescent="0.15">
      <c r="A85" s="16" t="s">
        <v>382</v>
      </c>
      <c r="B85" s="16" t="s">
        <v>235</v>
      </c>
      <c r="C85" s="16" t="s">
        <v>37</v>
      </c>
      <c r="D85" s="16" t="s">
        <v>21</v>
      </c>
      <c r="E85" s="23" t="s">
        <v>383</v>
      </c>
      <c r="F85" s="23" t="s">
        <v>241</v>
      </c>
      <c r="G85" s="18"/>
      <c r="H85" s="45">
        <v>2500</v>
      </c>
      <c r="I85" s="23"/>
    </row>
    <row r="86" spans="1:9" s="34" customFormat="1" ht="24" customHeight="1" x14ac:dyDescent="0.15">
      <c r="A86" s="16" t="s">
        <v>364</v>
      </c>
      <c r="B86" s="23" t="s">
        <v>33</v>
      </c>
      <c r="C86" s="16" t="s">
        <v>37</v>
      </c>
      <c r="D86" s="16" t="s">
        <v>21</v>
      </c>
      <c r="E86" s="22" t="s">
        <v>454</v>
      </c>
      <c r="F86" s="22" t="s">
        <v>455</v>
      </c>
      <c r="G86" s="38" t="s">
        <v>456</v>
      </c>
      <c r="H86" s="36">
        <v>11112.1</v>
      </c>
      <c r="I86" s="23"/>
    </row>
    <row r="87" spans="1:9" s="34" customFormat="1" ht="29.25" customHeight="1" x14ac:dyDescent="0.15">
      <c r="A87" s="16" t="s">
        <v>38</v>
      </c>
      <c r="B87" s="23" t="s">
        <v>43</v>
      </c>
      <c r="C87" s="16" t="s">
        <v>37</v>
      </c>
      <c r="D87" s="16" t="s">
        <v>21</v>
      </c>
      <c r="E87" s="16"/>
      <c r="F87" s="23" t="s">
        <v>48</v>
      </c>
      <c r="G87" s="35"/>
      <c r="H87" s="36">
        <v>5500</v>
      </c>
      <c r="I87" s="23"/>
    </row>
    <row r="88" spans="1:9" s="34" customFormat="1" ht="29.25" customHeight="1" x14ac:dyDescent="0.15">
      <c r="A88" s="16" t="s">
        <v>38</v>
      </c>
      <c r="B88" s="23" t="s">
        <v>44</v>
      </c>
      <c r="C88" s="16" t="s">
        <v>37</v>
      </c>
      <c r="D88" s="16" t="s">
        <v>21</v>
      </c>
      <c r="E88" s="16"/>
      <c r="F88" s="23" t="s">
        <v>49</v>
      </c>
      <c r="G88" s="35"/>
      <c r="H88" s="36">
        <v>3850</v>
      </c>
      <c r="I88" s="23"/>
    </row>
    <row r="89" spans="1:9" s="34" customFormat="1" ht="29.25" customHeight="1" x14ac:dyDescent="0.15">
      <c r="A89" s="16" t="s">
        <v>38</v>
      </c>
      <c r="B89" s="23" t="s">
        <v>45</v>
      </c>
      <c r="C89" s="16" t="s">
        <v>37</v>
      </c>
      <c r="D89" s="16" t="s">
        <v>21</v>
      </c>
      <c r="E89" s="16"/>
      <c r="F89" s="23" t="s">
        <v>50</v>
      </c>
      <c r="G89" s="35"/>
      <c r="H89" s="36">
        <v>8800</v>
      </c>
      <c r="I89" s="23"/>
    </row>
    <row r="90" spans="1:9" s="17" customFormat="1" ht="13.5" customHeight="1" x14ac:dyDescent="0.2">
      <c r="A90" s="16"/>
      <c r="B90" s="16"/>
      <c r="C90" s="16"/>
      <c r="D90" s="16"/>
      <c r="E90" s="16"/>
      <c r="F90" s="22"/>
      <c r="G90" s="16"/>
      <c r="H90" s="20"/>
      <c r="I90" s="23"/>
    </row>
    <row r="91" spans="1:9" s="34" customFormat="1" ht="13.5" customHeight="1" x14ac:dyDescent="0.15">
      <c r="A91" s="19"/>
      <c r="B91" s="19"/>
      <c r="C91" s="19"/>
      <c r="D91" s="19" t="s">
        <v>21</v>
      </c>
      <c r="E91" s="19"/>
      <c r="F91" s="32"/>
      <c r="G91" s="33" t="s">
        <v>160</v>
      </c>
      <c r="H91" s="21">
        <f>SUM(H10:H90)</f>
        <v>199224.66000000006</v>
      </c>
      <c r="I91" s="32"/>
    </row>
    <row r="92" spans="1:9" x14ac:dyDescent="0.2">
      <c r="A92" s="41"/>
      <c r="B92" s="41"/>
      <c r="C92" s="41"/>
      <c r="D92" s="41"/>
      <c r="E92" s="41"/>
      <c r="F92" s="42"/>
      <c r="G92" s="43" t="s">
        <v>93</v>
      </c>
      <c r="H92" s="44">
        <f>H9+H91</f>
        <v>201924.66000000006</v>
      </c>
      <c r="I92" s="42"/>
    </row>
    <row r="93" spans="1:9" x14ac:dyDescent="0.2">
      <c r="A93" s="8"/>
      <c r="I93" s="28"/>
    </row>
    <row r="94" spans="1:9" x14ac:dyDescent="0.2">
      <c r="A94" s="8"/>
      <c r="B94" s="8" t="s">
        <v>0</v>
      </c>
      <c r="C94" s="8"/>
      <c r="D94" s="8"/>
      <c r="E94" s="8" t="s">
        <v>1</v>
      </c>
      <c r="F94" s="28"/>
      <c r="G94" s="8"/>
      <c r="H94" s="8" t="s">
        <v>2</v>
      </c>
      <c r="I94" s="28"/>
    </row>
    <row r="95" spans="1:9" x14ac:dyDescent="0.2">
      <c r="A95" s="8"/>
      <c r="B95" s="8"/>
      <c r="C95" s="8"/>
      <c r="D95" s="8"/>
      <c r="E95" s="8"/>
      <c r="F95" s="28"/>
      <c r="G95" s="8"/>
      <c r="H95" s="8"/>
      <c r="I95" s="28"/>
    </row>
    <row r="98" spans="1:10" x14ac:dyDescent="0.2">
      <c r="A98" s="9"/>
      <c r="B98" s="8" t="s">
        <v>3</v>
      </c>
      <c r="C98" s="8"/>
      <c r="D98" s="8"/>
      <c r="E98" s="8" t="s">
        <v>4</v>
      </c>
      <c r="F98" s="28"/>
      <c r="G98" s="8"/>
      <c r="H98" s="8" t="s">
        <v>5</v>
      </c>
    </row>
    <row r="99" spans="1:10" x14ac:dyDescent="0.2">
      <c r="B99" s="48" t="s">
        <v>144</v>
      </c>
      <c r="E99" s="48" t="s">
        <v>145</v>
      </c>
      <c r="H99" s="9" t="s">
        <v>146</v>
      </c>
    </row>
    <row r="100" spans="1:10" x14ac:dyDescent="0.2">
      <c r="B100" s="48"/>
      <c r="E100" s="48"/>
      <c r="H100" s="9"/>
    </row>
    <row r="101" spans="1:10" x14ac:dyDescent="0.2">
      <c r="B101" s="9"/>
      <c r="E101" s="9"/>
      <c r="H101" s="9"/>
    </row>
    <row r="102" spans="1:10" x14ac:dyDescent="0.2">
      <c r="A102" s="4" t="s">
        <v>17</v>
      </c>
      <c r="B102" s="9"/>
      <c r="E102" s="9"/>
      <c r="H102" s="9"/>
    </row>
    <row r="103" spans="1:10" x14ac:dyDescent="0.2">
      <c r="B103" s="9"/>
      <c r="E103" s="9"/>
      <c r="H103" s="9"/>
    </row>
    <row r="104" spans="1:10" ht="18" x14ac:dyDescent="0.25">
      <c r="A104" s="194"/>
      <c r="B104" s="194"/>
      <c r="C104" s="194"/>
      <c r="D104" s="194"/>
      <c r="E104" s="194"/>
      <c r="F104" s="194"/>
      <c r="G104" s="194"/>
      <c r="H104" s="194"/>
      <c r="I104" s="194"/>
      <c r="J104" s="10"/>
    </row>
    <row r="105" spans="1:10" ht="18" x14ac:dyDescent="0.25">
      <c r="B105" s="9"/>
      <c r="C105" s="10"/>
      <c r="E105" s="9"/>
      <c r="H105" s="9"/>
    </row>
    <row r="106" spans="1:10" x14ac:dyDescent="0.2">
      <c r="B106" s="9"/>
      <c r="E106" s="9"/>
      <c r="H106" s="9"/>
    </row>
    <row r="107" spans="1:10" ht="18" x14ac:dyDescent="0.25">
      <c r="A107" s="10"/>
      <c r="B107" s="6"/>
      <c r="C107" s="6"/>
      <c r="D107" s="6"/>
      <c r="E107" s="6"/>
      <c r="G107" s="6"/>
      <c r="H107" s="6"/>
      <c r="I107" s="29"/>
      <c r="J107" s="6"/>
    </row>
    <row r="108" spans="1:10" x14ac:dyDescent="0.2">
      <c r="A108" s="11"/>
      <c r="B108" s="11"/>
      <c r="C108" s="11"/>
      <c r="D108" s="11"/>
      <c r="E108" s="11"/>
      <c r="G108" s="11"/>
      <c r="H108" s="11"/>
      <c r="I108" s="30"/>
      <c r="J108" s="11"/>
    </row>
    <row r="109" spans="1:10" ht="15.75" customHeight="1" x14ac:dyDescent="0.2">
      <c r="A109" s="12"/>
      <c r="B109" s="12"/>
      <c r="C109" s="12"/>
      <c r="D109" s="12"/>
      <c r="E109" s="13"/>
      <c r="G109" s="13"/>
      <c r="H109" s="13"/>
      <c r="I109" s="13"/>
      <c r="J109" s="13"/>
    </row>
    <row r="110" spans="1:10" ht="15.75" x14ac:dyDescent="0.25">
      <c r="A110" s="3"/>
      <c r="B110" s="11"/>
      <c r="C110" s="11"/>
      <c r="D110" s="11"/>
      <c r="E110" s="3"/>
      <c r="G110" s="11"/>
      <c r="H110" s="11"/>
      <c r="I110" s="30"/>
      <c r="J110" s="11"/>
    </row>
    <row r="111" spans="1:10" ht="15.75" customHeight="1" x14ac:dyDescent="0.2">
      <c r="A111" s="12"/>
      <c r="B111" s="12"/>
      <c r="C111" s="12"/>
      <c r="D111" s="12"/>
      <c r="E111" s="13"/>
      <c r="G111" s="13"/>
      <c r="H111" s="13"/>
      <c r="I111" s="13"/>
      <c r="J111" s="13"/>
    </row>
    <row r="112" spans="1:10" ht="15.75" x14ac:dyDescent="0.25">
      <c r="A112" s="6"/>
      <c r="B112" s="14"/>
      <c r="C112" s="14"/>
      <c r="D112" s="14"/>
      <c r="E112" s="6"/>
      <c r="G112" s="14"/>
      <c r="H112" s="14"/>
      <c r="I112" s="31"/>
      <c r="J112" s="14"/>
    </row>
    <row r="113" spans="1:10" ht="15.75" x14ac:dyDescent="0.25">
      <c r="A113" s="6"/>
      <c r="B113" s="6"/>
      <c r="C113" s="6"/>
      <c r="D113" s="6"/>
      <c r="E113" s="5"/>
      <c r="G113" s="5"/>
      <c r="H113" s="5"/>
      <c r="I113" s="25"/>
      <c r="J113" s="5"/>
    </row>
    <row r="114" spans="1:10" ht="15.75" x14ac:dyDescent="0.25">
      <c r="A114" s="6"/>
      <c r="B114" s="6"/>
      <c r="C114" s="6"/>
      <c r="D114" s="3"/>
      <c r="E114" s="5"/>
      <c r="G114" s="5"/>
      <c r="H114" s="5"/>
      <c r="I114" s="25"/>
      <c r="J114" s="5"/>
    </row>
    <row r="115" spans="1:10" ht="15.75" x14ac:dyDescent="0.25">
      <c r="A115" s="6"/>
      <c r="B115" s="6"/>
      <c r="C115" s="6"/>
      <c r="D115" s="3"/>
      <c r="E115" s="5"/>
      <c r="G115" s="5"/>
      <c r="H115" s="5"/>
      <c r="I115" s="25"/>
      <c r="J115" s="5"/>
    </row>
    <row r="116" spans="1:10" ht="15.75" x14ac:dyDescent="0.25">
      <c r="A116" s="6"/>
      <c r="B116" s="6"/>
      <c r="C116" s="6"/>
      <c r="D116" s="3"/>
      <c r="E116" s="5"/>
      <c r="G116" s="5"/>
      <c r="H116" s="5"/>
      <c r="I116" s="25"/>
      <c r="J116" s="5"/>
    </row>
    <row r="117" spans="1:10" ht="15.75" x14ac:dyDescent="0.25">
      <c r="A117" s="6"/>
      <c r="B117" s="6"/>
      <c r="C117" s="6"/>
      <c r="D117" s="6"/>
      <c r="E117" s="5"/>
      <c r="G117" s="5"/>
      <c r="H117" s="5"/>
      <c r="I117" s="25"/>
      <c r="J117" s="5"/>
    </row>
    <row r="118" spans="1:10" ht="15.75" x14ac:dyDescent="0.25">
      <c r="A118" s="6"/>
      <c r="B118" s="6"/>
      <c r="C118" s="6"/>
      <c r="D118" s="6"/>
      <c r="E118" s="5"/>
      <c r="G118" s="5"/>
      <c r="H118" s="5"/>
      <c r="I118" s="25"/>
      <c r="J118" s="5"/>
    </row>
    <row r="119" spans="1:10" ht="15.75" x14ac:dyDescent="0.25">
      <c r="A119" s="6"/>
      <c r="B119" s="6"/>
      <c r="C119" s="6"/>
      <c r="D119" s="6"/>
      <c r="E119" s="5"/>
      <c r="G119" s="5"/>
      <c r="H119" s="5"/>
      <c r="I119" s="25"/>
      <c r="J119" s="5"/>
    </row>
    <row r="120" spans="1:10" ht="15.75" x14ac:dyDescent="0.25">
      <c r="A120" s="6"/>
      <c r="B120" s="6"/>
      <c r="C120" s="6"/>
      <c r="D120" s="6"/>
      <c r="E120" s="5"/>
      <c r="G120" s="5"/>
      <c r="H120" s="5"/>
      <c r="I120" s="25"/>
      <c r="J120" s="5"/>
    </row>
    <row r="121" spans="1:10" ht="15.75" x14ac:dyDescent="0.25">
      <c r="A121" s="6"/>
      <c r="B121" s="6"/>
      <c r="C121" s="6"/>
      <c r="D121" s="6"/>
      <c r="E121" s="5"/>
      <c r="G121" s="5"/>
      <c r="H121" s="5"/>
      <c r="I121" s="25"/>
      <c r="J121" s="5"/>
    </row>
    <row r="122" spans="1:10" ht="15.75" x14ac:dyDescent="0.25">
      <c r="A122" s="6"/>
      <c r="B122" s="6"/>
      <c r="C122" s="6"/>
      <c r="D122" s="6"/>
      <c r="E122" s="5"/>
      <c r="G122" s="5"/>
      <c r="H122" s="5"/>
      <c r="I122" s="25"/>
      <c r="J122" s="5"/>
    </row>
    <row r="123" spans="1:10" ht="15.75" x14ac:dyDescent="0.25">
      <c r="A123" s="6"/>
      <c r="B123" s="6"/>
      <c r="C123" s="6"/>
      <c r="D123" s="6"/>
      <c r="E123" s="5"/>
      <c r="G123" s="5"/>
      <c r="H123" s="5"/>
      <c r="I123" s="25"/>
      <c r="J123" s="5"/>
    </row>
    <row r="124" spans="1:10" ht="15.75" x14ac:dyDescent="0.25">
      <c r="A124" s="6"/>
      <c r="B124" s="6"/>
      <c r="C124" s="6"/>
      <c r="D124" s="6"/>
      <c r="E124" s="5"/>
      <c r="G124" s="5"/>
      <c r="H124" s="5"/>
      <c r="I124" s="25"/>
      <c r="J124" s="5"/>
    </row>
    <row r="125" spans="1:10" ht="15.75" x14ac:dyDescent="0.25">
      <c r="A125" s="6"/>
      <c r="B125" s="6"/>
      <c r="C125" s="6"/>
      <c r="D125" s="6"/>
      <c r="E125" s="5"/>
      <c r="G125" s="5"/>
      <c r="H125" s="5"/>
      <c r="I125" s="25"/>
      <c r="J125" s="5"/>
    </row>
    <row r="126" spans="1:10" ht="15.75" x14ac:dyDescent="0.25">
      <c r="A126" s="6"/>
      <c r="B126" s="6"/>
      <c r="C126" s="6"/>
      <c r="D126" s="6"/>
      <c r="E126" s="5"/>
      <c r="G126" s="5"/>
      <c r="H126" s="5"/>
      <c r="I126" s="25"/>
      <c r="J126" s="5"/>
    </row>
    <row r="127" spans="1:10" ht="15.75" x14ac:dyDescent="0.25">
      <c r="A127" s="6"/>
      <c r="B127" s="6"/>
      <c r="C127" s="6"/>
      <c r="D127" s="6"/>
      <c r="E127" s="5"/>
      <c r="G127" s="5"/>
      <c r="H127" s="5"/>
      <c r="I127" s="25"/>
      <c r="J127" s="5"/>
    </row>
    <row r="128" spans="1:10" ht="15.75" x14ac:dyDescent="0.25">
      <c r="A128" s="6"/>
      <c r="B128" s="6"/>
      <c r="C128" s="6"/>
      <c r="D128" s="6"/>
      <c r="E128" s="5"/>
      <c r="G128" s="5"/>
      <c r="H128" s="5"/>
      <c r="I128" s="25"/>
      <c r="J128" s="5"/>
    </row>
    <row r="129" spans="1:5" ht="15.75" x14ac:dyDescent="0.25">
      <c r="A129" s="6"/>
      <c r="E129" s="15"/>
    </row>
  </sheetData>
  <mergeCells count="4">
    <mergeCell ref="A2:J2"/>
    <mergeCell ref="A4:I4"/>
    <mergeCell ref="A5:I5"/>
    <mergeCell ref="A104:I104"/>
  </mergeCells>
  <pageMargins left="0.70866141732283472" right="0.70866141732283472" top="0.74803149606299213" bottom="0.74803149606299213" header="0.31496062992125984" footer="0.31496062992125984"/>
  <pageSetup scale="57" fitToHeight="2" orientation="landscape" r:id="rId1"/>
  <rowBreaks count="1" manualBreakCount="1">
    <brk id="10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25"/>
  <sheetViews>
    <sheetView view="pageBreakPreview" topLeftCell="A43" zoomScaleNormal="100" zoomScaleSheetLayoutView="100" workbookViewId="0">
      <selection activeCell="F18" sqref="F18"/>
    </sheetView>
  </sheetViews>
  <sheetFormatPr baseColWidth="10" defaultRowHeight="12.75" x14ac:dyDescent="0.2"/>
  <cols>
    <col min="1" max="1" width="8.42578125" style="1" customWidth="1"/>
    <col min="2" max="2" width="19.28515625" style="1" customWidth="1"/>
    <col min="3" max="3" width="16.5703125" style="1" customWidth="1"/>
    <col min="4" max="4" width="23.28515625" style="1" customWidth="1"/>
    <col min="5" max="5" width="20" style="1" customWidth="1"/>
    <col min="6" max="6" width="26.28515625" style="27" customWidth="1"/>
    <col min="7" max="7" width="17.42578125" style="1" customWidth="1"/>
    <col min="8" max="8" width="12.42578125" style="1" customWidth="1"/>
    <col min="9" max="9" width="22.140625" style="27" customWidth="1"/>
    <col min="10" max="16384" width="11.42578125" style="1"/>
  </cols>
  <sheetData>
    <row r="1" spans="1:10" s="2" customFormat="1" x14ac:dyDescent="0.2">
      <c r="F1" s="24"/>
      <c r="I1" s="24"/>
    </row>
    <row r="2" spans="1:10" s="2" customFormat="1" ht="15.75" customHeight="1" x14ac:dyDescent="0.2">
      <c r="A2" s="193" t="s">
        <v>18</v>
      </c>
      <c r="B2" s="193"/>
      <c r="C2" s="193"/>
      <c r="D2" s="193"/>
      <c r="E2" s="193"/>
      <c r="F2" s="193"/>
      <c r="G2" s="193"/>
      <c r="H2" s="193"/>
      <c r="I2" s="193"/>
      <c r="J2" s="193"/>
    </row>
    <row r="3" spans="1:10" s="2" customFormat="1" ht="8.25" customHeight="1" x14ac:dyDescent="0.25">
      <c r="A3" s="5"/>
      <c r="B3" s="5"/>
      <c r="C3" s="5"/>
      <c r="D3" s="5"/>
      <c r="E3" s="5"/>
      <c r="F3" s="25"/>
      <c r="G3" s="5"/>
      <c r="H3" s="5"/>
      <c r="I3" s="25"/>
      <c r="J3" s="5"/>
    </row>
    <row r="4" spans="1:10" s="2" customFormat="1" ht="15.75" customHeight="1" x14ac:dyDescent="0.25">
      <c r="A4" s="193" t="s">
        <v>19</v>
      </c>
      <c r="B4" s="193"/>
      <c r="C4" s="193"/>
      <c r="D4" s="193"/>
      <c r="E4" s="193"/>
      <c r="F4" s="193"/>
      <c r="G4" s="193"/>
      <c r="H4" s="193"/>
      <c r="I4" s="193"/>
      <c r="J4" s="6"/>
    </row>
    <row r="5" spans="1:10" s="2" customFormat="1" ht="15.75" customHeight="1" x14ac:dyDescent="0.25">
      <c r="A5" s="195" t="s">
        <v>457</v>
      </c>
      <c r="B5" s="195"/>
      <c r="C5" s="195"/>
      <c r="D5" s="195"/>
      <c r="E5" s="195"/>
      <c r="F5" s="195"/>
      <c r="G5" s="195"/>
      <c r="H5" s="195"/>
      <c r="I5" s="195"/>
      <c r="J5" s="3"/>
    </row>
    <row r="6" spans="1:10" s="2" customFormat="1" ht="15.75" customHeight="1" x14ac:dyDescent="0.25">
      <c r="A6" s="7"/>
      <c r="B6" s="3"/>
      <c r="C6" s="3"/>
      <c r="D6" s="3"/>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60" customFormat="1" ht="23.25" customHeight="1" x14ac:dyDescent="0.2">
      <c r="A8" s="53" t="s">
        <v>39</v>
      </c>
      <c r="B8" s="54" t="s">
        <v>42</v>
      </c>
      <c r="C8" s="53" t="s">
        <v>47</v>
      </c>
      <c r="D8" s="54" t="s">
        <v>46</v>
      </c>
      <c r="E8" s="53" t="s">
        <v>40</v>
      </c>
      <c r="F8" s="56" t="s">
        <v>41</v>
      </c>
      <c r="G8" s="53"/>
      <c r="H8" s="57">
        <v>2480</v>
      </c>
      <c r="I8" s="54"/>
    </row>
    <row r="9" spans="1:10" s="17" customFormat="1" ht="13.5" customHeight="1" x14ac:dyDescent="0.15">
      <c r="A9" s="16"/>
      <c r="B9" s="16"/>
      <c r="C9" s="16"/>
      <c r="D9" s="16"/>
      <c r="E9" s="16"/>
      <c r="F9" s="23"/>
      <c r="G9" s="33" t="s">
        <v>159</v>
      </c>
      <c r="H9" s="21">
        <f>SUM(H8:H8)</f>
        <v>2480</v>
      </c>
      <c r="I9" s="23"/>
    </row>
    <row r="10" spans="1:10" s="17" customFormat="1" ht="13.5" customHeight="1" x14ac:dyDescent="0.15">
      <c r="A10" s="16"/>
      <c r="B10" s="16"/>
      <c r="C10" s="16"/>
      <c r="D10" s="16"/>
      <c r="E10" s="16"/>
      <c r="F10" s="23"/>
      <c r="G10" s="33"/>
      <c r="H10" s="21"/>
      <c r="I10" s="23"/>
    </row>
    <row r="11" spans="1:10" s="17" customFormat="1" ht="13.5" customHeight="1" x14ac:dyDescent="0.15">
      <c r="A11" s="16"/>
      <c r="B11" s="16"/>
      <c r="C11" s="16"/>
      <c r="D11" s="16"/>
      <c r="E11" s="16"/>
      <c r="F11" s="23"/>
      <c r="G11" s="33"/>
      <c r="H11" s="21"/>
      <c r="I11" s="23"/>
    </row>
    <row r="12" spans="1:10" s="17" customFormat="1" ht="44.25" customHeight="1" x14ac:dyDescent="0.15">
      <c r="A12" s="16" t="s">
        <v>530</v>
      </c>
      <c r="B12" s="16" t="s">
        <v>169</v>
      </c>
      <c r="C12" s="16" t="s">
        <v>37</v>
      </c>
      <c r="D12" s="16" t="s">
        <v>21</v>
      </c>
      <c r="E12" s="23" t="s">
        <v>488</v>
      </c>
      <c r="F12" s="23" t="s">
        <v>219</v>
      </c>
      <c r="G12" s="18" t="s">
        <v>220</v>
      </c>
      <c r="H12" s="45">
        <v>2100</v>
      </c>
      <c r="I12" s="23" t="s">
        <v>22</v>
      </c>
    </row>
    <row r="13" spans="1:10" s="17" customFormat="1" ht="46.5" customHeight="1" x14ac:dyDescent="0.15">
      <c r="A13" s="16" t="s">
        <v>530</v>
      </c>
      <c r="B13" s="16" t="s">
        <v>169</v>
      </c>
      <c r="C13" s="16" t="s">
        <v>37</v>
      </c>
      <c r="D13" s="16" t="s">
        <v>21</v>
      </c>
      <c r="E13" s="23" t="s">
        <v>503</v>
      </c>
      <c r="F13" s="23" t="s">
        <v>409</v>
      </c>
      <c r="G13" s="18" t="s">
        <v>402</v>
      </c>
      <c r="H13" s="45">
        <v>2100</v>
      </c>
      <c r="I13" s="23" t="s">
        <v>22</v>
      </c>
    </row>
    <row r="14" spans="1:10" s="17" customFormat="1" ht="54.75" customHeight="1" x14ac:dyDescent="0.15">
      <c r="A14" s="16" t="s">
        <v>530</v>
      </c>
      <c r="B14" s="16" t="s">
        <v>169</v>
      </c>
      <c r="C14" s="16" t="s">
        <v>37</v>
      </c>
      <c r="D14" s="16" t="s">
        <v>21</v>
      </c>
      <c r="E14" s="23" t="s">
        <v>490</v>
      </c>
      <c r="F14" s="23" t="s">
        <v>184</v>
      </c>
      <c r="G14" s="18"/>
      <c r="H14" s="45">
        <v>2400</v>
      </c>
      <c r="I14" s="23" t="s">
        <v>22</v>
      </c>
    </row>
    <row r="15" spans="1:10" s="17" customFormat="1" ht="45.75" customHeight="1" x14ac:dyDescent="0.15">
      <c r="A15" s="16" t="s">
        <v>530</v>
      </c>
      <c r="B15" s="16" t="s">
        <v>169</v>
      </c>
      <c r="C15" s="16" t="s">
        <v>37</v>
      </c>
      <c r="D15" s="16" t="s">
        <v>21</v>
      </c>
      <c r="E15" s="54" t="s">
        <v>394</v>
      </c>
      <c r="F15" s="23" t="s">
        <v>187</v>
      </c>
      <c r="G15" s="18" t="s">
        <v>188</v>
      </c>
      <c r="H15" s="45">
        <v>2700</v>
      </c>
      <c r="I15" s="23" t="s">
        <v>22</v>
      </c>
    </row>
    <row r="16" spans="1:10" s="17" customFormat="1" ht="45.75" customHeight="1" x14ac:dyDescent="0.15">
      <c r="A16" s="16" t="s">
        <v>530</v>
      </c>
      <c r="B16" s="16" t="s">
        <v>169</v>
      </c>
      <c r="C16" s="16" t="s">
        <v>37</v>
      </c>
      <c r="D16" s="16" t="s">
        <v>21</v>
      </c>
      <c r="E16" s="54" t="s">
        <v>487</v>
      </c>
      <c r="F16" s="23" t="s">
        <v>187</v>
      </c>
      <c r="G16" s="18" t="s">
        <v>188</v>
      </c>
      <c r="H16" s="45">
        <v>2500</v>
      </c>
      <c r="I16" s="23" t="s">
        <v>22</v>
      </c>
    </row>
    <row r="17" spans="1:9" s="17" customFormat="1" ht="48" customHeight="1" x14ac:dyDescent="0.15">
      <c r="A17" s="16" t="s">
        <v>530</v>
      </c>
      <c r="B17" s="16" t="s">
        <v>169</v>
      </c>
      <c r="C17" s="16" t="s">
        <v>37</v>
      </c>
      <c r="D17" s="16" t="s">
        <v>21</v>
      </c>
      <c r="E17" s="23" t="s">
        <v>388</v>
      </c>
      <c r="F17" s="23" t="s">
        <v>230</v>
      </c>
      <c r="G17" s="18" t="s">
        <v>231</v>
      </c>
      <c r="H17" s="45">
        <v>1500</v>
      </c>
      <c r="I17" s="23" t="s">
        <v>22</v>
      </c>
    </row>
    <row r="18" spans="1:9" s="17" customFormat="1" ht="45.75" customHeight="1" x14ac:dyDescent="0.15">
      <c r="A18" s="16" t="s">
        <v>530</v>
      </c>
      <c r="B18" s="16" t="s">
        <v>169</v>
      </c>
      <c r="C18" s="16" t="s">
        <v>37</v>
      </c>
      <c r="D18" s="16" t="s">
        <v>21</v>
      </c>
      <c r="E18" s="23" t="s">
        <v>492</v>
      </c>
      <c r="F18" s="23" t="s">
        <v>266</v>
      </c>
      <c r="G18" s="18" t="s">
        <v>267</v>
      </c>
      <c r="H18" s="45">
        <v>2100</v>
      </c>
      <c r="I18" s="23" t="s">
        <v>22</v>
      </c>
    </row>
    <row r="19" spans="1:9" s="17" customFormat="1" ht="55.5" customHeight="1" x14ac:dyDescent="0.15">
      <c r="A19" s="16" t="s">
        <v>530</v>
      </c>
      <c r="B19" s="16" t="s">
        <v>169</v>
      </c>
      <c r="C19" s="16" t="s">
        <v>37</v>
      </c>
      <c r="D19" s="16" t="s">
        <v>21</v>
      </c>
      <c r="E19" s="22" t="s">
        <v>491</v>
      </c>
      <c r="F19" s="23" t="s">
        <v>195</v>
      </c>
      <c r="G19" s="18" t="s">
        <v>196</v>
      </c>
      <c r="H19" s="45">
        <v>2100</v>
      </c>
      <c r="I19" s="23" t="s">
        <v>22</v>
      </c>
    </row>
    <row r="20" spans="1:9" s="17" customFormat="1" ht="45.75" customHeight="1" x14ac:dyDescent="0.15">
      <c r="A20" s="16" t="s">
        <v>530</v>
      </c>
      <c r="B20" s="16" t="s">
        <v>169</v>
      </c>
      <c r="C20" s="16" t="s">
        <v>37</v>
      </c>
      <c r="D20" s="16" t="s">
        <v>21</v>
      </c>
      <c r="E20" s="23" t="s">
        <v>493</v>
      </c>
      <c r="F20" s="23" t="s">
        <v>254</v>
      </c>
      <c r="G20" s="18" t="s">
        <v>255</v>
      </c>
      <c r="H20" s="45">
        <v>2100</v>
      </c>
      <c r="I20" s="23" t="s">
        <v>22</v>
      </c>
    </row>
    <row r="21" spans="1:9" s="17" customFormat="1" ht="45.75" customHeight="1" x14ac:dyDescent="0.15">
      <c r="A21" s="16" t="s">
        <v>530</v>
      </c>
      <c r="B21" s="16" t="s">
        <v>169</v>
      </c>
      <c r="C21" s="16" t="s">
        <v>37</v>
      </c>
      <c r="D21" s="16" t="s">
        <v>21</v>
      </c>
      <c r="E21" s="23" t="s">
        <v>397</v>
      </c>
      <c r="F21" s="23" t="s">
        <v>254</v>
      </c>
      <c r="G21" s="18" t="s">
        <v>259</v>
      </c>
      <c r="H21" s="45">
        <v>2100</v>
      </c>
      <c r="I21" s="23" t="s">
        <v>22</v>
      </c>
    </row>
    <row r="22" spans="1:9" s="17" customFormat="1" ht="57.75" customHeight="1" x14ac:dyDescent="0.15">
      <c r="A22" s="16" t="s">
        <v>530</v>
      </c>
      <c r="B22" s="16" t="s">
        <v>169</v>
      </c>
      <c r="C22" s="16" t="s">
        <v>37</v>
      </c>
      <c r="D22" s="16" t="s">
        <v>21</v>
      </c>
      <c r="E22" s="23" t="s">
        <v>494</v>
      </c>
      <c r="F22" s="23" t="s">
        <v>225</v>
      </c>
      <c r="G22" s="18" t="s">
        <v>226</v>
      </c>
      <c r="H22" s="45">
        <v>2100</v>
      </c>
      <c r="I22" s="23" t="s">
        <v>22</v>
      </c>
    </row>
    <row r="23" spans="1:9" s="17" customFormat="1" ht="45.75" customHeight="1" x14ac:dyDescent="0.15">
      <c r="A23" s="16" t="s">
        <v>530</v>
      </c>
      <c r="B23" s="16" t="s">
        <v>169</v>
      </c>
      <c r="C23" s="16" t="s">
        <v>37</v>
      </c>
      <c r="D23" s="16" t="s">
        <v>21</v>
      </c>
      <c r="E23" s="23" t="s">
        <v>396</v>
      </c>
      <c r="F23" s="23" t="s">
        <v>260</v>
      </c>
      <c r="G23" s="18" t="s">
        <v>261</v>
      </c>
      <c r="H23" s="45">
        <v>2100</v>
      </c>
      <c r="I23" s="23" t="s">
        <v>22</v>
      </c>
    </row>
    <row r="24" spans="1:9" s="17" customFormat="1" ht="44.25" customHeight="1" x14ac:dyDescent="0.15">
      <c r="A24" s="16" t="s">
        <v>530</v>
      </c>
      <c r="B24" s="16" t="s">
        <v>169</v>
      </c>
      <c r="C24" s="16" t="s">
        <v>37</v>
      </c>
      <c r="D24" s="16" t="s">
        <v>21</v>
      </c>
      <c r="E24" s="23" t="s">
        <v>389</v>
      </c>
      <c r="F24" s="23" t="s">
        <v>198</v>
      </c>
      <c r="G24" s="18" t="s">
        <v>199</v>
      </c>
      <c r="H24" s="45">
        <v>1800</v>
      </c>
      <c r="I24" s="23" t="s">
        <v>22</v>
      </c>
    </row>
    <row r="25" spans="1:9" s="17" customFormat="1" ht="45.75" customHeight="1" x14ac:dyDescent="0.15">
      <c r="A25" s="16" t="s">
        <v>530</v>
      </c>
      <c r="B25" s="16" t="s">
        <v>169</v>
      </c>
      <c r="C25" s="16" t="s">
        <v>37</v>
      </c>
      <c r="D25" s="16" t="s">
        <v>21</v>
      </c>
      <c r="E25" s="23" t="s">
        <v>495</v>
      </c>
      <c r="F25" s="23" t="s">
        <v>251</v>
      </c>
      <c r="G25" s="18" t="s">
        <v>252</v>
      </c>
      <c r="H25" s="45">
        <v>2100</v>
      </c>
      <c r="I25" s="23" t="s">
        <v>22</v>
      </c>
    </row>
    <row r="26" spans="1:9" s="17" customFormat="1" ht="47.25" customHeight="1" x14ac:dyDescent="0.15">
      <c r="A26" s="16" t="s">
        <v>530</v>
      </c>
      <c r="B26" s="16" t="s">
        <v>169</v>
      </c>
      <c r="C26" s="16" t="s">
        <v>37</v>
      </c>
      <c r="D26" s="16" t="s">
        <v>21</v>
      </c>
      <c r="E26" s="23" t="s">
        <v>496</v>
      </c>
      <c r="F26" s="23" t="s">
        <v>216</v>
      </c>
      <c r="G26" s="18" t="s">
        <v>217</v>
      </c>
      <c r="H26" s="45">
        <v>6300</v>
      </c>
      <c r="I26" s="23" t="s">
        <v>22</v>
      </c>
    </row>
    <row r="27" spans="1:9" s="17" customFormat="1" ht="55.5" customHeight="1" x14ac:dyDescent="0.15">
      <c r="A27" s="16" t="s">
        <v>530</v>
      </c>
      <c r="B27" s="16" t="s">
        <v>169</v>
      </c>
      <c r="C27" s="16" t="s">
        <v>37</v>
      </c>
      <c r="D27" s="16" t="s">
        <v>21</v>
      </c>
      <c r="E27" s="23" t="s">
        <v>497</v>
      </c>
      <c r="F27" s="23" t="s">
        <v>189</v>
      </c>
      <c r="G27" s="18" t="s">
        <v>190</v>
      </c>
      <c r="H27" s="45">
        <v>6300</v>
      </c>
      <c r="I27" s="23" t="s">
        <v>22</v>
      </c>
    </row>
    <row r="28" spans="1:9" s="17" customFormat="1" ht="44.25" customHeight="1" x14ac:dyDescent="0.15">
      <c r="A28" s="16" t="s">
        <v>530</v>
      </c>
      <c r="B28" s="16" t="s">
        <v>169</v>
      </c>
      <c r="C28" s="16" t="s">
        <v>37</v>
      </c>
      <c r="D28" s="16" t="s">
        <v>21</v>
      </c>
      <c r="E28" s="23" t="s">
        <v>399</v>
      </c>
      <c r="F28" s="23" t="s">
        <v>219</v>
      </c>
      <c r="G28" s="18" t="s">
        <v>220</v>
      </c>
      <c r="H28" s="45">
        <v>2100</v>
      </c>
      <c r="I28" s="23" t="s">
        <v>22</v>
      </c>
    </row>
    <row r="29" spans="1:9" s="17" customFormat="1" ht="44.25" customHeight="1" x14ac:dyDescent="0.15">
      <c r="A29" s="16" t="s">
        <v>530</v>
      </c>
      <c r="B29" s="16" t="s">
        <v>169</v>
      </c>
      <c r="C29" s="16" t="s">
        <v>37</v>
      </c>
      <c r="D29" s="16" t="s">
        <v>21</v>
      </c>
      <c r="E29" s="23" t="s">
        <v>498</v>
      </c>
      <c r="F29" s="23" t="s">
        <v>499</v>
      </c>
      <c r="G29" s="18"/>
      <c r="H29" s="45">
        <v>2400</v>
      </c>
      <c r="I29" s="23" t="s">
        <v>22</v>
      </c>
    </row>
    <row r="30" spans="1:9" s="17" customFormat="1" ht="36.75" customHeight="1" x14ac:dyDescent="0.15">
      <c r="A30" s="16" t="s">
        <v>530</v>
      </c>
      <c r="B30" s="16" t="s">
        <v>169</v>
      </c>
      <c r="C30" s="16" t="s">
        <v>37</v>
      </c>
      <c r="D30" s="16" t="s">
        <v>21</v>
      </c>
      <c r="E30" s="23" t="s">
        <v>500</v>
      </c>
      <c r="F30" s="23" t="s">
        <v>213</v>
      </c>
      <c r="G30" s="18" t="s">
        <v>392</v>
      </c>
      <c r="H30" s="45">
        <v>1700</v>
      </c>
      <c r="I30" s="23" t="s">
        <v>22</v>
      </c>
    </row>
    <row r="31" spans="1:9" s="17" customFormat="1" ht="36.75" customHeight="1" x14ac:dyDescent="0.15">
      <c r="A31" s="16" t="s">
        <v>530</v>
      </c>
      <c r="B31" s="16" t="s">
        <v>169</v>
      </c>
      <c r="C31" s="16" t="s">
        <v>37</v>
      </c>
      <c r="D31" s="16" t="s">
        <v>21</v>
      </c>
      <c r="E31" s="23" t="s">
        <v>501</v>
      </c>
      <c r="F31" s="23" t="s">
        <v>246</v>
      </c>
      <c r="G31" s="18" t="s">
        <v>247</v>
      </c>
      <c r="H31" s="45">
        <v>800</v>
      </c>
      <c r="I31" s="23" t="s">
        <v>22</v>
      </c>
    </row>
    <row r="32" spans="1:9" s="17" customFormat="1" ht="44.25" customHeight="1" x14ac:dyDescent="0.15">
      <c r="A32" s="16" t="s">
        <v>530</v>
      </c>
      <c r="B32" s="16" t="s">
        <v>169</v>
      </c>
      <c r="C32" s="16" t="s">
        <v>37</v>
      </c>
      <c r="D32" s="16" t="s">
        <v>21</v>
      </c>
      <c r="E32" s="23" t="s">
        <v>489</v>
      </c>
      <c r="F32" s="23" t="s">
        <v>201</v>
      </c>
      <c r="G32" s="18" t="s">
        <v>202</v>
      </c>
      <c r="H32" s="45">
        <v>2200</v>
      </c>
      <c r="I32" s="23" t="s">
        <v>22</v>
      </c>
    </row>
    <row r="33" spans="1:9" s="17" customFormat="1" ht="41.25" customHeight="1" x14ac:dyDescent="0.15">
      <c r="A33" s="16" t="s">
        <v>530</v>
      </c>
      <c r="B33" s="16" t="s">
        <v>169</v>
      </c>
      <c r="C33" s="16" t="s">
        <v>37</v>
      </c>
      <c r="D33" s="16" t="s">
        <v>21</v>
      </c>
      <c r="E33" s="23" t="s">
        <v>502</v>
      </c>
      <c r="F33" s="23" t="s">
        <v>246</v>
      </c>
      <c r="G33" s="18" t="s">
        <v>247</v>
      </c>
      <c r="H33" s="45">
        <v>1500</v>
      </c>
      <c r="I33" s="23" t="s">
        <v>22</v>
      </c>
    </row>
    <row r="34" spans="1:9" s="17" customFormat="1" ht="38.25" customHeight="1" x14ac:dyDescent="0.15">
      <c r="A34" s="16" t="s">
        <v>529</v>
      </c>
      <c r="B34" s="16" t="s">
        <v>235</v>
      </c>
      <c r="C34" s="16" t="s">
        <v>37</v>
      </c>
      <c r="D34" s="16" t="s">
        <v>21</v>
      </c>
      <c r="E34" s="23" t="s">
        <v>504</v>
      </c>
      <c r="F34" s="23" t="s">
        <v>241</v>
      </c>
      <c r="G34" s="18"/>
      <c r="H34" s="45">
        <v>4000</v>
      </c>
      <c r="I34" s="23"/>
    </row>
    <row r="35" spans="1:9" s="17" customFormat="1" ht="38.25" customHeight="1" x14ac:dyDescent="0.15">
      <c r="A35" s="16" t="s">
        <v>529</v>
      </c>
      <c r="B35" s="16" t="s">
        <v>235</v>
      </c>
      <c r="C35" s="16" t="s">
        <v>37</v>
      </c>
      <c r="D35" s="16" t="s">
        <v>21</v>
      </c>
      <c r="E35" s="23" t="s">
        <v>504</v>
      </c>
      <c r="F35" s="23" t="s">
        <v>241</v>
      </c>
      <c r="G35" s="18"/>
      <c r="H35" s="45">
        <v>5000</v>
      </c>
      <c r="I35" s="23"/>
    </row>
    <row r="36" spans="1:9" s="17" customFormat="1" ht="39" customHeight="1" x14ac:dyDescent="0.15">
      <c r="A36" s="16" t="s">
        <v>529</v>
      </c>
      <c r="B36" s="16" t="s">
        <v>235</v>
      </c>
      <c r="C36" s="16" t="s">
        <v>37</v>
      </c>
      <c r="D36" s="16" t="s">
        <v>21</v>
      </c>
      <c r="E36" s="23" t="s">
        <v>504</v>
      </c>
      <c r="F36" s="23" t="s">
        <v>241</v>
      </c>
      <c r="G36" s="18"/>
      <c r="H36" s="45">
        <v>3600</v>
      </c>
      <c r="I36" s="23"/>
    </row>
    <row r="37" spans="1:9" s="17" customFormat="1" ht="38.25" customHeight="1" x14ac:dyDescent="0.15">
      <c r="A37" s="16" t="s">
        <v>529</v>
      </c>
      <c r="B37" s="16" t="s">
        <v>235</v>
      </c>
      <c r="C37" s="16" t="s">
        <v>37</v>
      </c>
      <c r="D37" s="16" t="s">
        <v>21</v>
      </c>
      <c r="E37" s="23" t="s">
        <v>504</v>
      </c>
      <c r="F37" s="23" t="s">
        <v>241</v>
      </c>
      <c r="G37" s="18"/>
      <c r="H37" s="45">
        <v>5000</v>
      </c>
      <c r="I37" s="23"/>
    </row>
    <row r="38" spans="1:9" s="17" customFormat="1" ht="39" customHeight="1" x14ac:dyDescent="0.15">
      <c r="A38" s="16" t="s">
        <v>528</v>
      </c>
      <c r="B38" s="23" t="s">
        <v>89</v>
      </c>
      <c r="C38" s="16" t="s">
        <v>37</v>
      </c>
      <c r="D38" s="16" t="s">
        <v>21</v>
      </c>
      <c r="E38" s="23" t="s">
        <v>505</v>
      </c>
      <c r="F38" s="23" t="s">
        <v>234</v>
      </c>
      <c r="G38" s="18"/>
      <c r="H38" s="45">
        <v>4000</v>
      </c>
      <c r="I38" s="23"/>
    </row>
    <row r="39" spans="1:9" s="17" customFormat="1" ht="48" customHeight="1" x14ac:dyDescent="0.15">
      <c r="A39" s="16" t="s">
        <v>528</v>
      </c>
      <c r="B39" s="23" t="s">
        <v>89</v>
      </c>
      <c r="C39" s="16" t="s">
        <v>37</v>
      </c>
      <c r="D39" s="16" t="s">
        <v>21</v>
      </c>
      <c r="E39" s="23" t="s">
        <v>506</v>
      </c>
      <c r="F39" s="23" t="s">
        <v>507</v>
      </c>
      <c r="G39" s="18"/>
      <c r="H39" s="45">
        <v>3322</v>
      </c>
      <c r="I39" s="23"/>
    </row>
    <row r="40" spans="1:9" s="17" customFormat="1" ht="45.75" customHeight="1" x14ac:dyDescent="0.15">
      <c r="A40" s="35" t="s">
        <v>527</v>
      </c>
      <c r="B40" s="22" t="s">
        <v>414</v>
      </c>
      <c r="C40" s="16" t="s">
        <v>37</v>
      </c>
      <c r="D40" s="16" t="s">
        <v>21</v>
      </c>
      <c r="E40" s="23" t="s">
        <v>508</v>
      </c>
      <c r="F40" s="23" t="s">
        <v>378</v>
      </c>
      <c r="G40" s="18"/>
      <c r="H40" s="45">
        <v>6000</v>
      </c>
      <c r="I40" s="23"/>
    </row>
    <row r="41" spans="1:9" s="17" customFormat="1" ht="41.25" customHeight="1" x14ac:dyDescent="0.15">
      <c r="A41" s="16" t="s">
        <v>526</v>
      </c>
      <c r="B41" s="16" t="s">
        <v>169</v>
      </c>
      <c r="C41" s="16" t="s">
        <v>37</v>
      </c>
      <c r="D41" s="16" t="s">
        <v>21</v>
      </c>
      <c r="E41" s="23" t="s">
        <v>510</v>
      </c>
      <c r="F41" s="23" t="s">
        <v>187</v>
      </c>
      <c r="G41" s="18" t="s">
        <v>188</v>
      </c>
      <c r="H41" s="45">
        <v>2500</v>
      </c>
      <c r="I41" s="23" t="s">
        <v>22</v>
      </c>
    </row>
    <row r="42" spans="1:9" s="17" customFormat="1" ht="31.5" customHeight="1" x14ac:dyDescent="0.15">
      <c r="A42" s="16" t="s">
        <v>531</v>
      </c>
      <c r="B42" s="23" t="s">
        <v>89</v>
      </c>
      <c r="C42" s="16" t="s">
        <v>37</v>
      </c>
      <c r="D42" s="16" t="s">
        <v>21</v>
      </c>
      <c r="E42" s="16" t="s">
        <v>92</v>
      </c>
      <c r="F42" s="23" t="s">
        <v>90</v>
      </c>
      <c r="G42" s="35" t="s">
        <v>91</v>
      </c>
      <c r="H42" s="36">
        <v>2932</v>
      </c>
      <c r="I42" s="23"/>
    </row>
    <row r="43" spans="1:9" s="17" customFormat="1" ht="27.75" customHeight="1" x14ac:dyDescent="0.15">
      <c r="A43" s="16" t="s">
        <v>532</v>
      </c>
      <c r="B43" s="23" t="s">
        <v>89</v>
      </c>
      <c r="C43" s="16" t="s">
        <v>37</v>
      </c>
      <c r="D43" s="16" t="s">
        <v>21</v>
      </c>
      <c r="E43" s="16" t="s">
        <v>92</v>
      </c>
      <c r="F43" s="23" t="s">
        <v>90</v>
      </c>
      <c r="G43" s="35" t="s">
        <v>91</v>
      </c>
      <c r="H43" s="36">
        <v>2932</v>
      </c>
      <c r="I43" s="23"/>
    </row>
    <row r="44" spans="1:9" s="17" customFormat="1" ht="41.25" customHeight="1" x14ac:dyDescent="0.15">
      <c r="A44" s="16" t="s">
        <v>512</v>
      </c>
      <c r="B44" s="16" t="s">
        <v>169</v>
      </c>
      <c r="C44" s="16" t="s">
        <v>37</v>
      </c>
      <c r="D44" s="16" t="s">
        <v>21</v>
      </c>
      <c r="E44" s="23" t="s">
        <v>516</v>
      </c>
      <c r="F44" s="23" t="s">
        <v>187</v>
      </c>
      <c r="G44" s="18" t="s">
        <v>188</v>
      </c>
      <c r="H44" s="45">
        <v>2500</v>
      </c>
      <c r="I44" s="23" t="s">
        <v>22</v>
      </c>
    </row>
    <row r="45" spans="1:9" s="17" customFormat="1" ht="38.25" customHeight="1" x14ac:dyDescent="0.15">
      <c r="A45" s="16" t="s">
        <v>513</v>
      </c>
      <c r="B45" s="16" t="s">
        <v>169</v>
      </c>
      <c r="C45" s="16" t="s">
        <v>37</v>
      </c>
      <c r="D45" s="16" t="s">
        <v>21</v>
      </c>
      <c r="E45" s="23" t="s">
        <v>511</v>
      </c>
      <c r="F45" s="23" t="s">
        <v>185</v>
      </c>
      <c r="G45" s="18"/>
      <c r="H45" s="45">
        <v>2500</v>
      </c>
      <c r="I45" s="23" t="s">
        <v>22</v>
      </c>
    </row>
    <row r="46" spans="1:9" s="17" customFormat="1" ht="45.75" customHeight="1" x14ac:dyDescent="0.15">
      <c r="A46" s="35" t="s">
        <v>517</v>
      </c>
      <c r="B46" s="23" t="s">
        <v>458</v>
      </c>
      <c r="C46" s="16" t="s">
        <v>37</v>
      </c>
      <c r="D46" s="16" t="s">
        <v>21</v>
      </c>
      <c r="E46" s="16" t="s">
        <v>26</v>
      </c>
      <c r="F46" s="22" t="s">
        <v>375</v>
      </c>
      <c r="G46" s="35" t="s">
        <v>376</v>
      </c>
      <c r="H46" s="36">
        <v>121</v>
      </c>
      <c r="I46" s="23"/>
    </row>
    <row r="47" spans="1:9" s="17" customFormat="1" ht="45.75" customHeight="1" x14ac:dyDescent="0.15">
      <c r="A47" s="35" t="s">
        <v>517</v>
      </c>
      <c r="B47" s="23" t="s">
        <v>458</v>
      </c>
      <c r="C47" s="16" t="s">
        <v>37</v>
      </c>
      <c r="D47" s="16" t="s">
        <v>21</v>
      </c>
      <c r="E47" s="16" t="s">
        <v>26</v>
      </c>
      <c r="F47" s="22" t="s">
        <v>459</v>
      </c>
      <c r="G47" s="35" t="s">
        <v>460</v>
      </c>
      <c r="H47" s="36">
        <v>350</v>
      </c>
      <c r="I47" s="23"/>
    </row>
    <row r="48" spans="1:9" s="17" customFormat="1" ht="24" customHeight="1" x14ac:dyDescent="0.15">
      <c r="A48" s="35" t="s">
        <v>517</v>
      </c>
      <c r="B48" s="23" t="s">
        <v>33</v>
      </c>
      <c r="C48" s="16" t="s">
        <v>37</v>
      </c>
      <c r="D48" s="16" t="s">
        <v>21</v>
      </c>
      <c r="E48" s="22" t="s">
        <v>461</v>
      </c>
      <c r="F48" s="22" t="s">
        <v>374</v>
      </c>
      <c r="G48" s="22" t="s">
        <v>373</v>
      </c>
      <c r="H48" s="36">
        <v>1999.36</v>
      </c>
      <c r="I48" s="23"/>
    </row>
    <row r="49" spans="1:9" s="17" customFormat="1" ht="24" customHeight="1" x14ac:dyDescent="0.15">
      <c r="A49" s="35" t="s">
        <v>517</v>
      </c>
      <c r="B49" s="23" t="s">
        <v>33</v>
      </c>
      <c r="C49" s="16" t="s">
        <v>37</v>
      </c>
      <c r="D49" s="16" t="s">
        <v>21</v>
      </c>
      <c r="E49" s="22" t="s">
        <v>461</v>
      </c>
      <c r="F49" s="22" t="s">
        <v>462</v>
      </c>
      <c r="G49" s="22" t="s">
        <v>463</v>
      </c>
      <c r="H49" s="36">
        <v>1186</v>
      </c>
      <c r="I49" s="23"/>
    </row>
    <row r="50" spans="1:9" s="17" customFormat="1" ht="24" customHeight="1" x14ac:dyDescent="0.15">
      <c r="A50" s="35" t="s">
        <v>517</v>
      </c>
      <c r="B50" s="23" t="s">
        <v>33</v>
      </c>
      <c r="C50" s="16" t="s">
        <v>37</v>
      </c>
      <c r="D50" s="16" t="s">
        <v>21</v>
      </c>
      <c r="E50" s="22" t="s">
        <v>20</v>
      </c>
      <c r="F50" s="22" t="s">
        <v>464</v>
      </c>
      <c r="G50" s="22" t="s">
        <v>465</v>
      </c>
      <c r="H50" s="36">
        <v>105</v>
      </c>
      <c r="I50" s="23"/>
    </row>
    <row r="51" spans="1:9" s="17" customFormat="1" ht="24" customHeight="1" x14ac:dyDescent="0.15">
      <c r="A51" s="35" t="s">
        <v>517</v>
      </c>
      <c r="B51" s="23" t="s">
        <v>33</v>
      </c>
      <c r="C51" s="16" t="s">
        <v>37</v>
      </c>
      <c r="D51" s="16" t="s">
        <v>21</v>
      </c>
      <c r="E51" s="22" t="s">
        <v>26</v>
      </c>
      <c r="F51" s="22" t="s">
        <v>466</v>
      </c>
      <c r="G51" s="22" t="s">
        <v>482</v>
      </c>
      <c r="H51" s="36">
        <v>650</v>
      </c>
      <c r="I51" s="23"/>
    </row>
    <row r="52" spans="1:9" s="17" customFormat="1" ht="27" customHeight="1" x14ac:dyDescent="0.15">
      <c r="A52" s="16" t="s">
        <v>518</v>
      </c>
      <c r="B52" s="23" t="s">
        <v>103</v>
      </c>
      <c r="C52" s="16" t="s">
        <v>37</v>
      </c>
      <c r="D52" s="16" t="s">
        <v>21</v>
      </c>
      <c r="E52" s="23" t="s">
        <v>483</v>
      </c>
      <c r="F52" s="22" t="s">
        <v>314</v>
      </c>
      <c r="G52" s="22" t="s">
        <v>315</v>
      </c>
      <c r="H52" s="36">
        <v>2300</v>
      </c>
      <c r="I52" s="23"/>
    </row>
    <row r="53" spans="1:9" s="17" customFormat="1" ht="27" customHeight="1" x14ac:dyDescent="0.15">
      <c r="A53" s="16" t="s">
        <v>518</v>
      </c>
      <c r="B53" s="23" t="s">
        <v>103</v>
      </c>
      <c r="C53" s="16" t="s">
        <v>37</v>
      </c>
      <c r="D53" s="16" t="s">
        <v>21</v>
      </c>
      <c r="E53" s="22" t="s">
        <v>484</v>
      </c>
      <c r="F53" s="22" t="s">
        <v>467</v>
      </c>
      <c r="G53" s="22" t="s">
        <v>468</v>
      </c>
      <c r="H53" s="36">
        <v>618</v>
      </c>
      <c r="I53" s="23"/>
    </row>
    <row r="54" spans="1:9" s="17" customFormat="1" ht="27" customHeight="1" x14ac:dyDescent="0.15">
      <c r="A54" s="16" t="s">
        <v>518</v>
      </c>
      <c r="B54" s="23" t="s">
        <v>103</v>
      </c>
      <c r="C54" s="16" t="s">
        <v>37</v>
      </c>
      <c r="D54" s="16" t="s">
        <v>21</v>
      </c>
      <c r="E54" s="22" t="s">
        <v>484</v>
      </c>
      <c r="F54" s="22" t="s">
        <v>534</v>
      </c>
      <c r="G54" s="22" t="s">
        <v>535</v>
      </c>
      <c r="H54" s="36">
        <v>784.84</v>
      </c>
      <c r="I54" s="23"/>
    </row>
    <row r="55" spans="1:9" s="17" customFormat="1" ht="34.5" customHeight="1" x14ac:dyDescent="0.15">
      <c r="A55" s="16" t="s">
        <v>519</v>
      </c>
      <c r="B55" s="23" t="s">
        <v>89</v>
      </c>
      <c r="C55" s="16" t="s">
        <v>37</v>
      </c>
      <c r="D55" s="16" t="s">
        <v>21</v>
      </c>
      <c r="E55" s="16" t="s">
        <v>485</v>
      </c>
      <c r="F55" s="22" t="s">
        <v>486</v>
      </c>
      <c r="G55" s="35" t="s">
        <v>536</v>
      </c>
      <c r="H55" s="36">
        <v>744.37</v>
      </c>
      <c r="I55" s="40"/>
    </row>
    <row r="56" spans="1:9" s="17" customFormat="1" ht="27" customHeight="1" x14ac:dyDescent="0.15">
      <c r="A56" s="16" t="s">
        <v>525</v>
      </c>
      <c r="B56" s="23" t="s">
        <v>34</v>
      </c>
      <c r="C56" s="16" t="s">
        <v>37</v>
      </c>
      <c r="D56" s="16" t="s">
        <v>21</v>
      </c>
      <c r="E56" s="23" t="s">
        <v>469</v>
      </c>
      <c r="F56" s="22" t="s">
        <v>472</v>
      </c>
      <c r="G56" s="18" t="s">
        <v>470</v>
      </c>
      <c r="H56" s="36">
        <v>565.95000000000005</v>
      </c>
      <c r="I56" s="23"/>
    </row>
    <row r="57" spans="1:9" s="17" customFormat="1" ht="27" customHeight="1" x14ac:dyDescent="0.15">
      <c r="A57" s="16" t="s">
        <v>525</v>
      </c>
      <c r="B57" s="23" t="s">
        <v>34</v>
      </c>
      <c r="C57" s="16" t="s">
        <v>37</v>
      </c>
      <c r="D57" s="16" t="s">
        <v>21</v>
      </c>
      <c r="E57" s="23" t="s">
        <v>469</v>
      </c>
      <c r="F57" s="22" t="s">
        <v>474</v>
      </c>
      <c r="G57" s="18" t="s">
        <v>477</v>
      </c>
      <c r="H57" s="36">
        <v>487.2</v>
      </c>
      <c r="I57" s="23"/>
    </row>
    <row r="58" spans="1:9" s="17" customFormat="1" ht="27" customHeight="1" x14ac:dyDescent="0.15">
      <c r="A58" s="16" t="s">
        <v>525</v>
      </c>
      <c r="B58" s="23" t="s">
        <v>34</v>
      </c>
      <c r="C58" s="16" t="s">
        <v>37</v>
      </c>
      <c r="D58" s="16" t="s">
        <v>21</v>
      </c>
      <c r="E58" s="23" t="s">
        <v>469</v>
      </c>
      <c r="F58" s="22" t="s">
        <v>475</v>
      </c>
      <c r="G58" s="18" t="s">
        <v>478</v>
      </c>
      <c r="H58" s="36">
        <v>696</v>
      </c>
      <c r="I58" s="23"/>
    </row>
    <row r="59" spans="1:9" s="17" customFormat="1" ht="27" customHeight="1" x14ac:dyDescent="0.15">
      <c r="A59" s="16" t="s">
        <v>525</v>
      </c>
      <c r="B59" s="23" t="s">
        <v>34</v>
      </c>
      <c r="C59" s="16" t="s">
        <v>37</v>
      </c>
      <c r="D59" s="16" t="s">
        <v>21</v>
      </c>
      <c r="E59" s="23" t="s">
        <v>469</v>
      </c>
      <c r="F59" s="22" t="s">
        <v>523</v>
      </c>
      <c r="G59" s="18" t="s">
        <v>479</v>
      </c>
      <c r="H59" s="36">
        <v>835.2</v>
      </c>
      <c r="I59" s="23"/>
    </row>
    <row r="60" spans="1:9" s="17" customFormat="1" ht="27" customHeight="1" x14ac:dyDescent="0.15">
      <c r="A60" s="16" t="s">
        <v>525</v>
      </c>
      <c r="B60" s="23" t="s">
        <v>34</v>
      </c>
      <c r="C60" s="16" t="s">
        <v>37</v>
      </c>
      <c r="D60" s="16" t="s">
        <v>21</v>
      </c>
      <c r="E60" s="23" t="s">
        <v>469</v>
      </c>
      <c r="F60" s="22" t="s">
        <v>524</v>
      </c>
      <c r="G60" s="18" t="s">
        <v>190</v>
      </c>
      <c r="H60" s="36">
        <v>556.79999999999995</v>
      </c>
      <c r="I60" s="23"/>
    </row>
    <row r="61" spans="1:9" s="17" customFormat="1" ht="27" customHeight="1" x14ac:dyDescent="0.15">
      <c r="A61" s="16" t="s">
        <v>525</v>
      </c>
      <c r="B61" s="23" t="s">
        <v>34</v>
      </c>
      <c r="C61" s="16" t="s">
        <v>37</v>
      </c>
      <c r="D61" s="16" t="s">
        <v>21</v>
      </c>
      <c r="E61" s="23" t="s">
        <v>480</v>
      </c>
      <c r="F61" s="22" t="s">
        <v>481</v>
      </c>
      <c r="G61" s="18"/>
      <c r="H61" s="36">
        <v>1502.2</v>
      </c>
      <c r="I61" s="23"/>
    </row>
    <row r="62" spans="1:9" s="17" customFormat="1" ht="27" customHeight="1" x14ac:dyDescent="0.15">
      <c r="A62" s="16" t="s">
        <v>525</v>
      </c>
      <c r="B62" s="23" t="s">
        <v>34</v>
      </c>
      <c r="C62" s="16" t="s">
        <v>37</v>
      </c>
      <c r="D62" s="16" t="s">
        <v>21</v>
      </c>
      <c r="E62" s="23" t="s">
        <v>471</v>
      </c>
      <c r="F62" s="22" t="s">
        <v>473</v>
      </c>
      <c r="G62" s="18" t="s">
        <v>476</v>
      </c>
      <c r="H62" s="36">
        <v>605.27</v>
      </c>
      <c r="I62" s="23"/>
    </row>
    <row r="63" spans="1:9" s="17" customFormat="1" ht="27" customHeight="1" x14ac:dyDescent="0.15">
      <c r="A63" s="16" t="s">
        <v>525</v>
      </c>
      <c r="B63" s="23" t="s">
        <v>34</v>
      </c>
      <c r="C63" s="16" t="s">
        <v>37</v>
      </c>
      <c r="D63" s="16" t="s">
        <v>21</v>
      </c>
      <c r="E63" s="23" t="s">
        <v>521</v>
      </c>
      <c r="F63" s="22" t="s">
        <v>522</v>
      </c>
      <c r="G63" s="18"/>
      <c r="H63" s="36">
        <v>867</v>
      </c>
      <c r="I63" s="23"/>
    </row>
    <row r="64" spans="1:9" s="17" customFormat="1" ht="34.5" customHeight="1" x14ac:dyDescent="0.15">
      <c r="A64" s="16" t="s">
        <v>520</v>
      </c>
      <c r="B64" s="23" t="s">
        <v>88</v>
      </c>
      <c r="C64" s="16" t="s">
        <v>37</v>
      </c>
      <c r="D64" s="16" t="s">
        <v>21</v>
      </c>
      <c r="E64" s="16" t="s">
        <v>23</v>
      </c>
      <c r="F64" s="22" t="s">
        <v>24</v>
      </c>
      <c r="G64" s="16"/>
      <c r="H64" s="36">
        <v>450</v>
      </c>
      <c r="I64" s="40" t="s">
        <v>537</v>
      </c>
    </row>
    <row r="65" spans="1:9" s="17" customFormat="1" ht="24" customHeight="1" x14ac:dyDescent="0.15">
      <c r="A65" s="35" t="s">
        <v>533</v>
      </c>
      <c r="B65" s="23" t="s">
        <v>33</v>
      </c>
      <c r="C65" s="16" t="s">
        <v>37</v>
      </c>
      <c r="D65" s="16" t="s">
        <v>21</v>
      </c>
      <c r="E65" s="22" t="s">
        <v>20</v>
      </c>
      <c r="F65" s="22" t="s">
        <v>538</v>
      </c>
      <c r="G65" s="22" t="s">
        <v>539</v>
      </c>
      <c r="H65" s="36">
        <v>119</v>
      </c>
      <c r="I65" s="23"/>
    </row>
    <row r="66" spans="1:9" s="17" customFormat="1" ht="24" customHeight="1" x14ac:dyDescent="0.15">
      <c r="A66" s="35" t="s">
        <v>533</v>
      </c>
      <c r="B66" s="23" t="s">
        <v>33</v>
      </c>
      <c r="C66" s="16" t="s">
        <v>37</v>
      </c>
      <c r="D66" s="16" t="s">
        <v>21</v>
      </c>
      <c r="E66" s="22" t="s">
        <v>20</v>
      </c>
      <c r="F66" s="22" t="s">
        <v>540</v>
      </c>
      <c r="G66" s="22" t="s">
        <v>541</v>
      </c>
      <c r="H66" s="36">
        <v>264.45999999999998</v>
      </c>
      <c r="I66" s="23"/>
    </row>
    <row r="67" spans="1:9" s="17" customFormat="1" ht="24" customHeight="1" x14ac:dyDescent="0.15">
      <c r="A67" s="35" t="s">
        <v>533</v>
      </c>
      <c r="B67" s="23" t="s">
        <v>33</v>
      </c>
      <c r="C67" s="16" t="s">
        <v>37</v>
      </c>
      <c r="D67" s="16" t="s">
        <v>21</v>
      </c>
      <c r="E67" s="22" t="s">
        <v>106</v>
      </c>
      <c r="F67" s="22" t="s">
        <v>542</v>
      </c>
      <c r="G67" s="22" t="s">
        <v>36</v>
      </c>
      <c r="H67" s="36">
        <v>195</v>
      </c>
      <c r="I67" s="23"/>
    </row>
    <row r="68" spans="1:9" s="17" customFormat="1" ht="24" customHeight="1" x14ac:dyDescent="0.15">
      <c r="A68" s="35" t="s">
        <v>533</v>
      </c>
      <c r="B68" s="23" t="s">
        <v>33</v>
      </c>
      <c r="C68" s="16" t="s">
        <v>37</v>
      </c>
      <c r="D68" s="16" t="s">
        <v>21</v>
      </c>
      <c r="E68" s="22" t="s">
        <v>20</v>
      </c>
      <c r="F68" s="22" t="s">
        <v>544</v>
      </c>
      <c r="G68" s="22" t="s">
        <v>543</v>
      </c>
      <c r="H68" s="36">
        <v>174</v>
      </c>
      <c r="I68" s="23"/>
    </row>
    <row r="69" spans="1:9" s="17" customFormat="1" ht="24" customHeight="1" x14ac:dyDescent="0.15">
      <c r="A69" s="35" t="s">
        <v>533</v>
      </c>
      <c r="B69" s="23" t="s">
        <v>33</v>
      </c>
      <c r="C69" s="16" t="s">
        <v>37</v>
      </c>
      <c r="D69" s="16" t="s">
        <v>21</v>
      </c>
      <c r="E69" s="22" t="s">
        <v>20</v>
      </c>
      <c r="F69" s="22" t="s">
        <v>545</v>
      </c>
      <c r="G69" s="22" t="s">
        <v>546</v>
      </c>
      <c r="H69" s="36">
        <v>1050</v>
      </c>
      <c r="I69" s="23"/>
    </row>
    <row r="70" spans="1:9" s="17" customFormat="1" ht="24" customHeight="1" x14ac:dyDescent="0.15">
      <c r="A70" s="35" t="s">
        <v>533</v>
      </c>
      <c r="B70" s="23" t="s">
        <v>33</v>
      </c>
      <c r="C70" s="16" t="s">
        <v>37</v>
      </c>
      <c r="D70" s="16" t="s">
        <v>21</v>
      </c>
      <c r="E70" s="22" t="s">
        <v>20</v>
      </c>
      <c r="F70" s="22" t="s">
        <v>63</v>
      </c>
      <c r="G70" s="22" t="s">
        <v>547</v>
      </c>
      <c r="H70" s="36">
        <v>82.72</v>
      </c>
      <c r="I70" s="23"/>
    </row>
    <row r="71" spans="1:9" s="17" customFormat="1" ht="24" customHeight="1" x14ac:dyDescent="0.15">
      <c r="A71" s="35" t="s">
        <v>533</v>
      </c>
      <c r="B71" s="23" t="s">
        <v>33</v>
      </c>
      <c r="C71" s="16" t="s">
        <v>37</v>
      </c>
      <c r="D71" s="16" t="s">
        <v>21</v>
      </c>
      <c r="E71" s="22" t="s">
        <v>20</v>
      </c>
      <c r="F71" s="22" t="s">
        <v>540</v>
      </c>
      <c r="G71" s="22" t="s">
        <v>541</v>
      </c>
      <c r="H71" s="36">
        <v>159.47</v>
      </c>
      <c r="I71" s="23"/>
    </row>
    <row r="72" spans="1:9" s="17" customFormat="1" ht="24" customHeight="1" x14ac:dyDescent="0.15">
      <c r="A72" s="35" t="s">
        <v>533</v>
      </c>
      <c r="B72" s="23" t="s">
        <v>33</v>
      </c>
      <c r="C72" s="16" t="s">
        <v>37</v>
      </c>
      <c r="D72" s="16" t="s">
        <v>21</v>
      </c>
      <c r="E72" s="22" t="s">
        <v>20</v>
      </c>
      <c r="F72" s="22" t="s">
        <v>548</v>
      </c>
      <c r="G72" s="22" t="s">
        <v>549</v>
      </c>
      <c r="H72" s="36">
        <v>200</v>
      </c>
      <c r="I72" s="23"/>
    </row>
    <row r="73" spans="1:9" s="17" customFormat="1" ht="24" customHeight="1" x14ac:dyDescent="0.15">
      <c r="A73" s="35" t="s">
        <v>533</v>
      </c>
      <c r="B73" s="23" t="s">
        <v>33</v>
      </c>
      <c r="C73" s="16" t="s">
        <v>37</v>
      </c>
      <c r="D73" s="16" t="s">
        <v>21</v>
      </c>
      <c r="E73" s="22" t="s">
        <v>20</v>
      </c>
      <c r="F73" s="22" t="s">
        <v>550</v>
      </c>
      <c r="G73" s="22" t="s">
        <v>551</v>
      </c>
      <c r="H73" s="36">
        <v>377.12</v>
      </c>
      <c r="I73" s="23"/>
    </row>
    <row r="74" spans="1:9" s="17" customFormat="1" ht="24" customHeight="1" x14ac:dyDescent="0.15">
      <c r="A74" s="35" t="s">
        <v>533</v>
      </c>
      <c r="B74" s="23" t="s">
        <v>33</v>
      </c>
      <c r="C74" s="16" t="s">
        <v>37</v>
      </c>
      <c r="D74" s="16" t="s">
        <v>21</v>
      </c>
      <c r="E74" s="22" t="s">
        <v>20</v>
      </c>
      <c r="F74" s="16" t="s">
        <v>552</v>
      </c>
      <c r="G74" s="16" t="s">
        <v>553</v>
      </c>
      <c r="H74" s="36">
        <v>186</v>
      </c>
      <c r="I74" s="23"/>
    </row>
    <row r="75" spans="1:9" s="17" customFormat="1" ht="24" customHeight="1" x14ac:dyDescent="0.15">
      <c r="A75" s="35" t="s">
        <v>533</v>
      </c>
      <c r="B75" s="23" t="s">
        <v>33</v>
      </c>
      <c r="C75" s="16" t="s">
        <v>37</v>
      </c>
      <c r="D75" s="16" t="s">
        <v>21</v>
      </c>
      <c r="E75" s="22" t="s">
        <v>20</v>
      </c>
      <c r="F75" s="16" t="s">
        <v>554</v>
      </c>
      <c r="G75" s="16" t="s">
        <v>555</v>
      </c>
      <c r="H75" s="36">
        <v>960</v>
      </c>
      <c r="I75" s="23"/>
    </row>
    <row r="76" spans="1:9" s="17" customFormat="1" ht="24" customHeight="1" x14ac:dyDescent="0.15">
      <c r="A76" s="35" t="s">
        <v>533</v>
      </c>
      <c r="B76" s="23" t="s">
        <v>33</v>
      </c>
      <c r="C76" s="16" t="s">
        <v>37</v>
      </c>
      <c r="D76" s="16" t="s">
        <v>21</v>
      </c>
      <c r="E76" s="22" t="s">
        <v>106</v>
      </c>
      <c r="F76" s="16" t="s">
        <v>556</v>
      </c>
      <c r="G76" s="16" t="s">
        <v>108</v>
      </c>
      <c r="H76" s="36">
        <v>189</v>
      </c>
      <c r="I76" s="23"/>
    </row>
    <row r="77" spans="1:9" s="17" customFormat="1" ht="24" customHeight="1" x14ac:dyDescent="0.15">
      <c r="A77" s="35" t="s">
        <v>533</v>
      </c>
      <c r="B77" s="23" t="s">
        <v>33</v>
      </c>
      <c r="C77" s="16" t="s">
        <v>37</v>
      </c>
      <c r="D77" s="16" t="s">
        <v>21</v>
      </c>
      <c r="E77" s="22" t="s">
        <v>20</v>
      </c>
      <c r="F77" s="16" t="s">
        <v>279</v>
      </c>
      <c r="G77" s="16" t="s">
        <v>278</v>
      </c>
      <c r="H77" s="36">
        <v>520</v>
      </c>
      <c r="I77" s="23"/>
    </row>
    <row r="78" spans="1:9" s="17" customFormat="1" ht="24" customHeight="1" x14ac:dyDescent="0.15">
      <c r="A78" s="35" t="s">
        <v>533</v>
      </c>
      <c r="B78" s="23" t="s">
        <v>33</v>
      </c>
      <c r="C78" s="16" t="s">
        <v>37</v>
      </c>
      <c r="D78" s="16" t="s">
        <v>21</v>
      </c>
      <c r="E78" s="22" t="s">
        <v>20</v>
      </c>
      <c r="F78" s="16" t="s">
        <v>557</v>
      </c>
      <c r="G78" s="16" t="s">
        <v>558</v>
      </c>
      <c r="H78" s="36">
        <v>25</v>
      </c>
      <c r="I78" s="23"/>
    </row>
    <row r="79" spans="1:9" s="17" customFormat="1" ht="24" customHeight="1" x14ac:dyDescent="0.15">
      <c r="A79" s="35" t="s">
        <v>533</v>
      </c>
      <c r="B79" s="23" t="s">
        <v>33</v>
      </c>
      <c r="C79" s="16" t="s">
        <v>37</v>
      </c>
      <c r="D79" s="16" t="s">
        <v>21</v>
      </c>
      <c r="E79" s="22" t="s">
        <v>20</v>
      </c>
      <c r="F79" s="16" t="s">
        <v>329</v>
      </c>
      <c r="G79" s="16"/>
      <c r="H79" s="36">
        <v>60</v>
      </c>
      <c r="I79" s="23"/>
    </row>
    <row r="80" spans="1:9" s="17" customFormat="1" ht="24" customHeight="1" x14ac:dyDescent="0.15">
      <c r="A80" s="35" t="s">
        <v>533</v>
      </c>
      <c r="B80" s="23" t="s">
        <v>33</v>
      </c>
      <c r="C80" s="16" t="s">
        <v>37</v>
      </c>
      <c r="D80" s="16" t="s">
        <v>21</v>
      </c>
      <c r="E80" s="22" t="s">
        <v>20</v>
      </c>
      <c r="F80" s="16" t="s">
        <v>559</v>
      </c>
      <c r="G80" s="16" t="s">
        <v>560</v>
      </c>
      <c r="H80" s="36">
        <v>80</v>
      </c>
      <c r="I80" s="23"/>
    </row>
    <row r="81" spans="1:9" s="17" customFormat="1" ht="24" customHeight="1" x14ac:dyDescent="0.15">
      <c r="A81" s="35" t="s">
        <v>533</v>
      </c>
      <c r="B81" s="23" t="s">
        <v>33</v>
      </c>
      <c r="C81" s="16" t="s">
        <v>37</v>
      </c>
      <c r="D81" s="16" t="s">
        <v>21</v>
      </c>
      <c r="E81" s="22" t="s">
        <v>27</v>
      </c>
      <c r="F81" s="22" t="s">
        <v>61</v>
      </c>
      <c r="G81" s="22" t="s">
        <v>561</v>
      </c>
      <c r="H81" s="36">
        <v>170.3</v>
      </c>
      <c r="I81" s="23"/>
    </row>
    <row r="82" spans="1:9" s="17" customFormat="1" ht="24" customHeight="1" x14ac:dyDescent="0.15">
      <c r="A82" s="35" t="s">
        <v>533</v>
      </c>
      <c r="B82" s="23" t="s">
        <v>33</v>
      </c>
      <c r="C82" s="16" t="s">
        <v>37</v>
      </c>
      <c r="D82" s="16" t="s">
        <v>21</v>
      </c>
      <c r="E82" s="22"/>
      <c r="F82" s="22" t="s">
        <v>562</v>
      </c>
      <c r="G82" s="22" t="s">
        <v>563</v>
      </c>
      <c r="H82" s="36">
        <v>72</v>
      </c>
      <c r="I82" s="23"/>
    </row>
    <row r="83" spans="1:9" s="34" customFormat="1" ht="29.25" customHeight="1" x14ac:dyDescent="0.15">
      <c r="A83" s="16" t="s">
        <v>38</v>
      </c>
      <c r="B83" s="23" t="s">
        <v>43</v>
      </c>
      <c r="C83" s="16" t="s">
        <v>37</v>
      </c>
      <c r="D83" s="16" t="s">
        <v>21</v>
      </c>
      <c r="E83" s="16"/>
      <c r="F83" s="23" t="s">
        <v>48</v>
      </c>
      <c r="G83" s="35"/>
      <c r="H83" s="36">
        <v>5500</v>
      </c>
      <c r="I83" s="23"/>
    </row>
    <row r="84" spans="1:9" s="34" customFormat="1" ht="29.25" customHeight="1" x14ac:dyDescent="0.15">
      <c r="A84" s="16" t="s">
        <v>38</v>
      </c>
      <c r="B84" s="23" t="s">
        <v>44</v>
      </c>
      <c r="C84" s="16" t="s">
        <v>37</v>
      </c>
      <c r="D84" s="16" t="s">
        <v>21</v>
      </c>
      <c r="E84" s="16"/>
      <c r="F84" s="23" t="s">
        <v>49</v>
      </c>
      <c r="G84" s="35"/>
      <c r="H84" s="36">
        <v>3850</v>
      </c>
      <c r="I84" s="23"/>
    </row>
    <row r="85" spans="1:9" s="34" customFormat="1" ht="29.25" customHeight="1" x14ac:dyDescent="0.15">
      <c r="A85" s="16" t="s">
        <v>38</v>
      </c>
      <c r="B85" s="23" t="s">
        <v>45</v>
      </c>
      <c r="C85" s="16" t="s">
        <v>37</v>
      </c>
      <c r="D85" s="16" t="s">
        <v>21</v>
      </c>
      <c r="E85" s="16"/>
      <c r="F85" s="23" t="s">
        <v>50</v>
      </c>
      <c r="G85" s="35"/>
      <c r="H85" s="36">
        <v>8800</v>
      </c>
      <c r="I85" s="23"/>
    </row>
    <row r="86" spans="1:9" s="17" customFormat="1" ht="13.5" customHeight="1" x14ac:dyDescent="0.2">
      <c r="A86" s="16"/>
      <c r="B86" s="16"/>
      <c r="C86" s="16"/>
      <c r="D86" s="16"/>
      <c r="E86" s="16"/>
      <c r="F86" s="22"/>
      <c r="G86" s="16"/>
      <c r="H86" s="20"/>
      <c r="I86" s="23"/>
    </row>
    <row r="87" spans="1:9" s="34" customFormat="1" ht="13.5" customHeight="1" x14ac:dyDescent="0.15">
      <c r="A87" s="19"/>
      <c r="B87" s="19"/>
      <c r="C87" s="19"/>
      <c r="D87" s="19" t="s">
        <v>21</v>
      </c>
      <c r="E87" s="19"/>
      <c r="F87" s="32"/>
      <c r="G87" s="33" t="s">
        <v>160</v>
      </c>
      <c r="H87" s="21">
        <f>SUM(H12:H86)</f>
        <v>135844.26</v>
      </c>
      <c r="I87" s="32"/>
    </row>
    <row r="88" spans="1:9" x14ac:dyDescent="0.2">
      <c r="A88" s="41"/>
      <c r="B88" s="41"/>
      <c r="C88" s="41"/>
      <c r="D88" s="41"/>
      <c r="E88" s="41"/>
      <c r="F88" s="42"/>
      <c r="G88" s="43" t="s">
        <v>93</v>
      </c>
      <c r="H88" s="44">
        <f>H9+H87</f>
        <v>138324.26</v>
      </c>
      <c r="I88" s="42"/>
    </row>
    <row r="89" spans="1:9" x14ac:dyDescent="0.2">
      <c r="A89" s="8"/>
      <c r="I89" s="28"/>
    </row>
    <row r="90" spans="1:9" x14ac:dyDescent="0.2">
      <c r="A90" s="8"/>
      <c r="B90" s="8" t="s">
        <v>0</v>
      </c>
      <c r="C90" s="8"/>
      <c r="D90" s="8"/>
      <c r="E90" s="8" t="s">
        <v>1</v>
      </c>
      <c r="F90" s="28"/>
      <c r="G90" s="8"/>
      <c r="H90" s="8" t="s">
        <v>2</v>
      </c>
      <c r="I90" s="28"/>
    </row>
    <row r="91" spans="1:9" x14ac:dyDescent="0.2">
      <c r="A91" s="8"/>
      <c r="B91" s="8"/>
      <c r="C91" s="8"/>
      <c r="D91" s="8"/>
      <c r="E91" s="8"/>
      <c r="F91" s="28"/>
      <c r="G91" s="8"/>
      <c r="H91" s="8"/>
      <c r="I91" s="28"/>
    </row>
    <row r="94" spans="1:9" x14ac:dyDescent="0.2">
      <c r="A94" s="9"/>
      <c r="B94" s="8" t="s">
        <v>3</v>
      </c>
      <c r="C94" s="8"/>
      <c r="D94" s="8"/>
      <c r="E94" s="8" t="s">
        <v>4</v>
      </c>
      <c r="F94" s="28"/>
      <c r="G94" s="8"/>
      <c r="H94" s="8" t="s">
        <v>5</v>
      </c>
    </row>
    <row r="95" spans="1:9" x14ac:dyDescent="0.2">
      <c r="B95" s="48" t="s">
        <v>144</v>
      </c>
      <c r="E95" s="48" t="s">
        <v>145</v>
      </c>
      <c r="H95" s="9" t="s">
        <v>146</v>
      </c>
    </row>
    <row r="96" spans="1:9" x14ac:dyDescent="0.2">
      <c r="B96" s="48"/>
      <c r="E96" s="48"/>
      <c r="H96" s="9"/>
    </row>
    <row r="97" spans="1:10" x14ac:dyDescent="0.2">
      <c r="B97" s="9"/>
      <c r="E97" s="9"/>
      <c r="H97" s="9"/>
    </row>
    <row r="98" spans="1:10" x14ac:dyDescent="0.2">
      <c r="A98" s="4" t="s">
        <v>17</v>
      </c>
      <c r="B98" s="9"/>
      <c r="E98" s="9"/>
      <c r="H98" s="9"/>
    </row>
    <row r="99" spans="1:10" x14ac:dyDescent="0.2">
      <c r="B99" s="9"/>
      <c r="E99" s="9"/>
      <c r="H99" s="9"/>
    </row>
    <row r="100" spans="1:10" ht="18" x14ac:dyDescent="0.25">
      <c r="A100" s="194"/>
      <c r="B100" s="194"/>
      <c r="C100" s="194"/>
      <c r="D100" s="194"/>
      <c r="E100" s="194"/>
      <c r="F100" s="194"/>
      <c r="G100" s="194"/>
      <c r="H100" s="194"/>
      <c r="I100" s="194"/>
      <c r="J100" s="10"/>
    </row>
    <row r="101" spans="1:10" ht="18" x14ac:dyDescent="0.25">
      <c r="B101" s="9"/>
      <c r="C101" s="10"/>
      <c r="E101" s="9"/>
      <c r="H101" s="9"/>
    </row>
    <row r="102" spans="1:10" x14ac:dyDescent="0.2">
      <c r="B102" s="9"/>
      <c r="E102" s="9"/>
      <c r="H102" s="9"/>
    </row>
    <row r="103" spans="1:10" ht="18" x14ac:dyDescent="0.25">
      <c r="A103" s="10"/>
      <c r="B103" s="6"/>
      <c r="C103" s="6"/>
      <c r="D103" s="6"/>
      <c r="E103" s="6"/>
      <c r="G103" s="6"/>
      <c r="H103" s="6"/>
      <c r="I103" s="29"/>
      <c r="J103" s="6"/>
    </row>
    <row r="104" spans="1:10" x14ac:dyDescent="0.2">
      <c r="A104" s="11"/>
      <c r="B104" s="11"/>
      <c r="C104" s="11"/>
      <c r="D104" s="11"/>
      <c r="E104" s="11"/>
      <c r="G104" s="11"/>
      <c r="H104" s="11"/>
      <c r="I104" s="30"/>
      <c r="J104" s="11"/>
    </row>
    <row r="105" spans="1:10" ht="15.75" customHeight="1" x14ac:dyDescent="0.2">
      <c r="A105" s="12"/>
      <c r="B105" s="12"/>
      <c r="C105" s="12"/>
      <c r="D105" s="12"/>
      <c r="E105" s="13"/>
      <c r="G105" s="13"/>
      <c r="H105" s="13"/>
      <c r="I105" s="13"/>
      <c r="J105" s="13"/>
    </row>
    <row r="106" spans="1:10" ht="15.75" x14ac:dyDescent="0.25">
      <c r="A106" s="3"/>
      <c r="B106" s="11"/>
      <c r="C106" s="11"/>
      <c r="D106" s="11"/>
      <c r="E106" s="3"/>
      <c r="G106" s="11"/>
      <c r="H106" s="11"/>
      <c r="I106" s="30"/>
      <c r="J106" s="11"/>
    </row>
    <row r="107" spans="1:10" ht="15.75" customHeight="1" x14ac:dyDescent="0.2">
      <c r="A107" s="12"/>
      <c r="B107" s="12"/>
      <c r="C107" s="12"/>
      <c r="D107" s="12"/>
      <c r="E107" s="13"/>
      <c r="G107" s="13"/>
      <c r="H107" s="13"/>
      <c r="I107" s="13"/>
      <c r="J107" s="13"/>
    </row>
    <row r="108" spans="1:10" ht="15.75" x14ac:dyDescent="0.25">
      <c r="A108" s="6"/>
      <c r="B108" s="14"/>
      <c r="C108" s="14"/>
      <c r="D108" s="14"/>
      <c r="E108" s="6"/>
      <c r="G108" s="14"/>
      <c r="H108" s="14"/>
      <c r="I108" s="31"/>
      <c r="J108" s="14"/>
    </row>
    <row r="109" spans="1:10" ht="15.75" x14ac:dyDescent="0.25">
      <c r="A109" s="6"/>
      <c r="B109" s="6"/>
      <c r="C109" s="6"/>
      <c r="D109" s="6"/>
      <c r="E109" s="5"/>
      <c r="G109" s="5"/>
      <c r="H109" s="5"/>
      <c r="I109" s="25"/>
      <c r="J109" s="5"/>
    </row>
    <row r="110" spans="1:10" ht="15.75" x14ac:dyDescent="0.25">
      <c r="A110" s="6"/>
      <c r="B110" s="6"/>
      <c r="C110" s="6"/>
      <c r="D110" s="3"/>
      <c r="E110" s="5"/>
      <c r="G110" s="5"/>
      <c r="H110" s="5"/>
      <c r="I110" s="25"/>
      <c r="J110" s="5"/>
    </row>
    <row r="111" spans="1:10" ht="15.75" x14ac:dyDescent="0.25">
      <c r="A111" s="6"/>
      <c r="B111" s="6"/>
      <c r="C111" s="6"/>
      <c r="D111" s="3"/>
      <c r="E111" s="5"/>
      <c r="G111" s="5"/>
      <c r="H111" s="5"/>
      <c r="I111" s="25"/>
      <c r="J111" s="5"/>
    </row>
    <row r="112" spans="1:10" ht="15.75" x14ac:dyDescent="0.25">
      <c r="A112" s="6"/>
      <c r="B112" s="6"/>
      <c r="C112" s="6"/>
      <c r="D112" s="3"/>
      <c r="E112" s="5"/>
      <c r="G112" s="5"/>
      <c r="H112" s="5"/>
      <c r="I112" s="25"/>
      <c r="J112" s="5"/>
    </row>
    <row r="113" spans="1:10" ht="15.75" x14ac:dyDescent="0.25">
      <c r="A113" s="6"/>
      <c r="B113" s="6"/>
      <c r="C113" s="6"/>
      <c r="D113" s="6"/>
      <c r="E113" s="5"/>
      <c r="G113" s="5"/>
      <c r="H113" s="5"/>
      <c r="I113" s="25"/>
      <c r="J113" s="5"/>
    </row>
    <row r="114" spans="1:10" ht="15.75" x14ac:dyDescent="0.25">
      <c r="A114" s="6"/>
      <c r="B114" s="6"/>
      <c r="C114" s="6"/>
      <c r="D114" s="6"/>
      <c r="E114" s="5"/>
      <c r="G114" s="5"/>
      <c r="H114" s="5"/>
      <c r="I114" s="25"/>
      <c r="J114" s="5"/>
    </row>
    <row r="115" spans="1:10" ht="15.75" x14ac:dyDescent="0.25">
      <c r="A115" s="6"/>
      <c r="B115" s="6"/>
      <c r="C115" s="6"/>
      <c r="D115" s="6"/>
      <c r="E115" s="5"/>
      <c r="G115" s="5"/>
      <c r="H115" s="5"/>
      <c r="I115" s="25"/>
      <c r="J115" s="5"/>
    </row>
    <row r="116" spans="1:10" ht="15.75" x14ac:dyDescent="0.25">
      <c r="A116" s="6"/>
      <c r="B116" s="6"/>
      <c r="C116" s="6"/>
      <c r="D116" s="6"/>
      <c r="E116" s="5"/>
      <c r="G116" s="5"/>
      <c r="H116" s="5"/>
      <c r="I116" s="25"/>
      <c r="J116" s="5"/>
    </row>
    <row r="117" spans="1:10" ht="15.75" x14ac:dyDescent="0.25">
      <c r="A117" s="6"/>
      <c r="B117" s="6"/>
      <c r="C117" s="6"/>
      <c r="D117" s="6"/>
      <c r="E117" s="5"/>
      <c r="G117" s="5"/>
      <c r="H117" s="5"/>
      <c r="I117" s="25"/>
      <c r="J117" s="5"/>
    </row>
    <row r="118" spans="1:10" ht="15.75" x14ac:dyDescent="0.25">
      <c r="A118" s="6"/>
      <c r="B118" s="6"/>
      <c r="C118" s="6"/>
      <c r="D118" s="6"/>
      <c r="E118" s="5"/>
      <c r="G118" s="5"/>
      <c r="H118" s="5"/>
      <c r="I118" s="25"/>
      <c r="J118" s="5"/>
    </row>
    <row r="119" spans="1:10" ht="15.75" x14ac:dyDescent="0.25">
      <c r="A119" s="6"/>
      <c r="B119" s="6"/>
      <c r="C119" s="6"/>
      <c r="D119" s="6"/>
      <c r="E119" s="5"/>
      <c r="G119" s="5"/>
      <c r="H119" s="5"/>
      <c r="I119" s="25"/>
      <c r="J119" s="5"/>
    </row>
    <row r="120" spans="1:10" ht="15.75" x14ac:dyDescent="0.25">
      <c r="A120" s="6"/>
      <c r="B120" s="6"/>
      <c r="C120" s="6"/>
      <c r="D120" s="6"/>
      <c r="E120" s="5"/>
      <c r="G120" s="5"/>
      <c r="H120" s="5"/>
      <c r="I120" s="25"/>
      <c r="J120" s="5"/>
    </row>
    <row r="121" spans="1:10" ht="15.75" x14ac:dyDescent="0.25">
      <c r="A121" s="6"/>
      <c r="B121" s="6"/>
      <c r="C121" s="6"/>
      <c r="D121" s="6"/>
      <c r="E121" s="5"/>
      <c r="G121" s="5"/>
      <c r="H121" s="5"/>
      <c r="I121" s="25"/>
      <c r="J121" s="5"/>
    </row>
    <row r="122" spans="1:10" ht="15.75" x14ac:dyDescent="0.25">
      <c r="A122" s="6"/>
      <c r="B122" s="6"/>
      <c r="C122" s="6"/>
      <c r="D122" s="6"/>
      <c r="E122" s="5"/>
      <c r="G122" s="5"/>
      <c r="H122" s="5"/>
      <c r="I122" s="25"/>
      <c r="J122" s="5"/>
    </row>
    <row r="123" spans="1:10" ht="15.75" x14ac:dyDescent="0.25">
      <c r="A123" s="6"/>
      <c r="B123" s="6"/>
      <c r="C123" s="6"/>
      <c r="D123" s="6"/>
      <c r="E123" s="5"/>
      <c r="G123" s="5"/>
      <c r="H123" s="5"/>
      <c r="I123" s="25"/>
      <c r="J123" s="5"/>
    </row>
    <row r="124" spans="1:10" ht="15.75" x14ac:dyDescent="0.25">
      <c r="A124" s="6"/>
      <c r="B124" s="6"/>
      <c r="C124" s="6"/>
      <c r="D124" s="6"/>
      <c r="E124" s="5"/>
      <c r="G124" s="5"/>
      <c r="H124" s="5"/>
      <c r="I124" s="25"/>
      <c r="J124" s="5"/>
    </row>
    <row r="125" spans="1:10" s="27" customFormat="1" ht="15.75" x14ac:dyDescent="0.25">
      <c r="A125" s="6"/>
      <c r="B125" s="1"/>
      <c r="C125" s="1"/>
      <c r="D125" s="1"/>
      <c r="E125" s="15"/>
      <c r="G125" s="1"/>
      <c r="H125" s="1"/>
      <c r="J125" s="1"/>
    </row>
  </sheetData>
  <mergeCells count="4">
    <mergeCell ref="A2:J2"/>
    <mergeCell ref="A4:I4"/>
    <mergeCell ref="A5:I5"/>
    <mergeCell ref="A100:I100"/>
  </mergeCells>
  <pageMargins left="0.70866141732283472" right="0.70866141732283472" top="0.74803149606299213" bottom="0.74803149606299213" header="0.31496062992125984" footer="0.31496062992125984"/>
  <pageSetup scale="54" fitToHeight="2" orientation="portrait" r:id="rId1"/>
  <rowBreaks count="1" manualBreakCount="1">
    <brk id="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78"/>
  <sheetViews>
    <sheetView view="pageBreakPreview" topLeftCell="A25" zoomScale="80" zoomScaleNormal="100" zoomScaleSheetLayoutView="80" workbookViewId="0">
      <selection activeCell="G25" sqref="G25"/>
    </sheetView>
  </sheetViews>
  <sheetFormatPr baseColWidth="10" defaultRowHeight="12.75" x14ac:dyDescent="0.2"/>
  <cols>
    <col min="1" max="1" width="8.42578125" style="1" customWidth="1"/>
    <col min="2" max="2" width="19.28515625" style="1" customWidth="1"/>
    <col min="3" max="3" width="16.5703125" style="1" customWidth="1"/>
    <col min="4" max="4" width="23.28515625" style="1" customWidth="1"/>
    <col min="5" max="5" width="18.85546875" style="1" customWidth="1"/>
    <col min="6" max="6" width="26.28515625" style="27" customWidth="1"/>
    <col min="7" max="7" width="17.42578125" style="1" customWidth="1"/>
    <col min="8" max="8" width="12.42578125" style="1" customWidth="1"/>
    <col min="9" max="9" width="23" style="27" customWidth="1"/>
    <col min="10" max="16384" width="11.42578125" style="1"/>
  </cols>
  <sheetData>
    <row r="1" spans="1:10" s="2" customFormat="1" x14ac:dyDescent="0.2">
      <c r="F1" s="24"/>
      <c r="I1" s="24"/>
    </row>
    <row r="2" spans="1:10" s="2" customFormat="1" ht="15.75" customHeight="1" x14ac:dyDescent="0.2">
      <c r="A2" s="193" t="s">
        <v>18</v>
      </c>
      <c r="B2" s="193"/>
      <c r="C2" s="193"/>
      <c r="D2" s="193"/>
      <c r="E2" s="193"/>
      <c r="F2" s="193"/>
      <c r="G2" s="193"/>
      <c r="H2" s="193"/>
      <c r="I2" s="193"/>
      <c r="J2" s="193"/>
    </row>
    <row r="3" spans="1:10" s="2" customFormat="1" ht="6" customHeight="1" x14ac:dyDescent="0.25">
      <c r="A3" s="5"/>
      <c r="B3" s="5"/>
      <c r="C3" s="5"/>
      <c r="D3" s="5"/>
      <c r="E3" s="5"/>
      <c r="F3" s="25"/>
      <c r="G3" s="5"/>
      <c r="H3" s="5"/>
      <c r="I3" s="25"/>
      <c r="J3" s="5"/>
    </row>
    <row r="4" spans="1:10" s="2" customFormat="1" ht="15.75" customHeight="1" x14ac:dyDescent="0.25">
      <c r="A4" s="193" t="s">
        <v>19</v>
      </c>
      <c r="B4" s="193"/>
      <c r="C4" s="193"/>
      <c r="D4" s="193"/>
      <c r="E4" s="193"/>
      <c r="F4" s="193"/>
      <c r="G4" s="193"/>
      <c r="H4" s="193"/>
      <c r="I4" s="193"/>
      <c r="J4" s="6"/>
    </row>
    <row r="5" spans="1:10" s="2" customFormat="1" ht="15.75" customHeight="1" x14ac:dyDescent="0.25">
      <c r="A5" s="195" t="s">
        <v>51</v>
      </c>
      <c r="B5" s="195"/>
      <c r="C5" s="195"/>
      <c r="D5" s="195"/>
      <c r="E5" s="195"/>
      <c r="F5" s="195"/>
      <c r="G5" s="195"/>
      <c r="H5" s="195"/>
      <c r="I5" s="195"/>
      <c r="J5" s="3"/>
    </row>
    <row r="6" spans="1:10" s="2" customFormat="1" ht="15.75" customHeight="1" x14ac:dyDescent="0.25">
      <c r="A6" s="7"/>
      <c r="B6" s="3"/>
      <c r="C6" s="3"/>
      <c r="D6" s="3"/>
      <c r="E6" s="3"/>
      <c r="F6" s="26"/>
      <c r="G6" s="3"/>
      <c r="H6" s="3"/>
      <c r="I6" s="26"/>
      <c r="J6" s="3"/>
    </row>
    <row r="7" spans="1:10" s="2" customFormat="1" ht="15.75" customHeight="1" x14ac:dyDescent="0.25">
      <c r="A7" s="7"/>
      <c r="B7" s="3"/>
      <c r="C7" s="3"/>
      <c r="D7" s="3"/>
      <c r="E7" s="3"/>
      <c r="F7" s="26"/>
      <c r="G7" s="3"/>
      <c r="H7" s="3"/>
      <c r="I7" s="26"/>
      <c r="J7" s="3"/>
    </row>
    <row r="8" spans="1:10" s="17" customFormat="1" ht="38.25" customHeight="1" x14ac:dyDescent="0.15">
      <c r="A8" s="50" t="s">
        <v>6</v>
      </c>
      <c r="B8" s="50" t="s">
        <v>7</v>
      </c>
      <c r="C8" s="50" t="s">
        <v>8</v>
      </c>
      <c r="D8" s="50" t="s">
        <v>9</v>
      </c>
      <c r="E8" s="50" t="s">
        <v>10</v>
      </c>
      <c r="F8" s="50" t="s">
        <v>11</v>
      </c>
      <c r="G8" s="50" t="s">
        <v>12</v>
      </c>
      <c r="H8" s="50" t="s">
        <v>13</v>
      </c>
      <c r="I8" s="50" t="s">
        <v>14</v>
      </c>
      <c r="J8" s="51"/>
    </row>
    <row r="9" spans="1:10" s="17" customFormat="1" ht="23.25" customHeight="1" x14ac:dyDescent="0.2">
      <c r="A9" s="16" t="s">
        <v>39</v>
      </c>
      <c r="B9" s="23" t="s">
        <v>42</v>
      </c>
      <c r="C9" s="16" t="s">
        <v>47</v>
      </c>
      <c r="D9" s="23" t="s">
        <v>46</v>
      </c>
      <c r="E9" s="16" t="s">
        <v>40</v>
      </c>
      <c r="F9" s="22" t="s">
        <v>41</v>
      </c>
      <c r="G9" s="16"/>
      <c r="H9" s="20">
        <v>2790</v>
      </c>
      <c r="I9" s="23"/>
    </row>
    <row r="10" spans="1:10" s="17" customFormat="1" ht="13.5" customHeight="1" x14ac:dyDescent="0.15">
      <c r="A10" s="16"/>
      <c r="B10" s="16"/>
      <c r="C10" s="16"/>
      <c r="D10" s="16"/>
      <c r="E10" s="16"/>
      <c r="F10" s="23"/>
      <c r="G10" s="33" t="s">
        <v>159</v>
      </c>
      <c r="H10" s="21">
        <f>SUM(H9:H9)</f>
        <v>2790</v>
      </c>
      <c r="I10" s="23"/>
    </row>
    <row r="11" spans="1:10" s="17" customFormat="1" ht="13.5" customHeight="1" x14ac:dyDescent="0.15">
      <c r="A11" s="16"/>
      <c r="B11" s="16"/>
      <c r="C11" s="16"/>
      <c r="D11" s="16"/>
      <c r="E11" s="16"/>
      <c r="F11" s="23"/>
      <c r="G11" s="18"/>
      <c r="H11" s="21"/>
      <c r="I11" s="23"/>
    </row>
    <row r="12" spans="1:10" s="17" customFormat="1" ht="46.5" customHeight="1" x14ac:dyDescent="0.15">
      <c r="A12" s="16" t="s">
        <v>87</v>
      </c>
      <c r="B12" s="23" t="s">
        <v>88</v>
      </c>
      <c r="C12" s="16" t="s">
        <v>37</v>
      </c>
      <c r="D12" s="16" t="s">
        <v>21</v>
      </c>
      <c r="E12" s="16" t="s">
        <v>23</v>
      </c>
      <c r="F12" s="22" t="s">
        <v>24</v>
      </c>
      <c r="G12" s="16"/>
      <c r="H12" s="36">
        <v>600</v>
      </c>
      <c r="I12" s="40" t="s">
        <v>25</v>
      </c>
    </row>
    <row r="13" spans="1:10" s="17" customFormat="1" ht="30.75" customHeight="1" x14ac:dyDescent="0.15">
      <c r="A13" s="16" t="s">
        <v>80</v>
      </c>
      <c r="B13" s="23" t="s">
        <v>33</v>
      </c>
      <c r="C13" s="16" t="s">
        <v>37</v>
      </c>
      <c r="D13" s="16" t="s">
        <v>21</v>
      </c>
      <c r="E13" s="16" t="s">
        <v>20</v>
      </c>
      <c r="F13" s="22" t="s">
        <v>81</v>
      </c>
      <c r="G13" s="16" t="s">
        <v>82</v>
      </c>
      <c r="H13" s="36">
        <v>599</v>
      </c>
      <c r="I13" s="23"/>
    </row>
    <row r="14" spans="1:10" s="17" customFormat="1" ht="30.75" customHeight="1" x14ac:dyDescent="0.15">
      <c r="A14" s="16" t="s">
        <v>80</v>
      </c>
      <c r="B14" s="23" t="s">
        <v>33</v>
      </c>
      <c r="C14" s="16" t="s">
        <v>37</v>
      </c>
      <c r="D14" s="16" t="s">
        <v>21</v>
      </c>
      <c r="E14" s="16" t="s">
        <v>20</v>
      </c>
      <c r="F14" s="22" t="s">
        <v>83</v>
      </c>
      <c r="G14" s="16" t="s">
        <v>84</v>
      </c>
      <c r="H14" s="36">
        <v>750</v>
      </c>
      <c r="I14" s="23"/>
    </row>
    <row r="15" spans="1:10" s="17" customFormat="1" ht="30.75" customHeight="1" x14ac:dyDescent="0.15">
      <c r="A15" s="16" t="s">
        <v>80</v>
      </c>
      <c r="B15" s="23" t="s">
        <v>33</v>
      </c>
      <c r="C15" s="16" t="s">
        <v>37</v>
      </c>
      <c r="D15" s="16" t="s">
        <v>21</v>
      </c>
      <c r="E15" s="16" t="s">
        <v>20</v>
      </c>
      <c r="F15" s="22" t="s">
        <v>85</v>
      </c>
      <c r="G15" s="16" t="s">
        <v>86</v>
      </c>
      <c r="H15" s="36">
        <v>709.64</v>
      </c>
      <c r="I15" s="23"/>
    </row>
    <row r="16" spans="1:10" s="17" customFormat="1" ht="30.75" customHeight="1" x14ac:dyDescent="0.15">
      <c r="A16" s="16" t="s">
        <v>52</v>
      </c>
      <c r="B16" s="23" t="s">
        <v>33</v>
      </c>
      <c r="C16" s="16" t="s">
        <v>37</v>
      </c>
      <c r="D16" s="16" t="s">
        <v>21</v>
      </c>
      <c r="E16" s="16" t="s">
        <v>20</v>
      </c>
      <c r="F16" s="22" t="s">
        <v>53</v>
      </c>
      <c r="G16" s="16" t="s">
        <v>54</v>
      </c>
      <c r="H16" s="36">
        <v>300</v>
      </c>
      <c r="I16" s="23"/>
    </row>
    <row r="17" spans="1:9" s="17" customFormat="1" ht="30.75" customHeight="1" x14ac:dyDescent="0.15">
      <c r="A17" s="16" t="s">
        <v>52</v>
      </c>
      <c r="B17" s="23" t="s">
        <v>33</v>
      </c>
      <c r="C17" s="16" t="s">
        <v>37</v>
      </c>
      <c r="D17" s="16" t="s">
        <v>21</v>
      </c>
      <c r="E17" s="23" t="s">
        <v>27</v>
      </c>
      <c r="F17" s="22" t="s">
        <v>55</v>
      </c>
      <c r="G17" s="16" t="s">
        <v>56</v>
      </c>
      <c r="H17" s="36">
        <v>69.900000000000006</v>
      </c>
      <c r="I17" s="23"/>
    </row>
    <row r="18" spans="1:9" s="17" customFormat="1" ht="30.75" customHeight="1" x14ac:dyDescent="0.15">
      <c r="A18" s="16" t="s">
        <v>52</v>
      </c>
      <c r="B18" s="23" t="s">
        <v>33</v>
      </c>
      <c r="C18" s="16" t="s">
        <v>37</v>
      </c>
      <c r="D18" s="16" t="s">
        <v>21</v>
      </c>
      <c r="E18" s="23" t="s">
        <v>20</v>
      </c>
      <c r="F18" s="22" t="s">
        <v>57</v>
      </c>
      <c r="G18" s="16" t="s">
        <v>58</v>
      </c>
      <c r="H18" s="36">
        <v>252</v>
      </c>
      <c r="I18" s="23"/>
    </row>
    <row r="19" spans="1:9" s="17" customFormat="1" ht="30.75" customHeight="1" x14ac:dyDescent="0.15">
      <c r="A19" s="16" t="s">
        <v>52</v>
      </c>
      <c r="B19" s="23" t="s">
        <v>33</v>
      </c>
      <c r="C19" s="16" t="s">
        <v>37</v>
      </c>
      <c r="D19" s="16" t="s">
        <v>21</v>
      </c>
      <c r="E19" s="16" t="s">
        <v>20</v>
      </c>
      <c r="F19" s="22" t="s">
        <v>59</v>
      </c>
      <c r="G19" s="16" t="s">
        <v>60</v>
      </c>
      <c r="H19" s="36">
        <v>230</v>
      </c>
      <c r="I19" s="40"/>
    </row>
    <row r="20" spans="1:9" s="17" customFormat="1" ht="30.75" customHeight="1" x14ac:dyDescent="0.15">
      <c r="A20" s="16" t="s">
        <v>52</v>
      </c>
      <c r="B20" s="23" t="s">
        <v>33</v>
      </c>
      <c r="C20" s="16" t="s">
        <v>37</v>
      </c>
      <c r="D20" s="16" t="s">
        <v>21</v>
      </c>
      <c r="E20" s="23" t="s">
        <v>20</v>
      </c>
      <c r="F20" s="22" t="s">
        <v>61</v>
      </c>
      <c r="G20" s="16" t="s">
        <v>62</v>
      </c>
      <c r="H20" s="36">
        <v>76</v>
      </c>
      <c r="I20" s="23"/>
    </row>
    <row r="21" spans="1:9" s="17" customFormat="1" ht="30.75" customHeight="1" x14ac:dyDescent="0.15">
      <c r="A21" s="16" t="s">
        <v>52</v>
      </c>
      <c r="B21" s="23" t="s">
        <v>33</v>
      </c>
      <c r="C21" s="16" t="s">
        <v>37</v>
      </c>
      <c r="D21" s="16" t="s">
        <v>21</v>
      </c>
      <c r="E21" s="16" t="s">
        <v>20</v>
      </c>
      <c r="F21" s="22" t="s">
        <v>63</v>
      </c>
      <c r="G21" s="16" t="s">
        <v>29</v>
      </c>
      <c r="H21" s="36">
        <v>70</v>
      </c>
      <c r="I21" s="23"/>
    </row>
    <row r="22" spans="1:9" s="17" customFormat="1" ht="30.75" customHeight="1" x14ac:dyDescent="0.15">
      <c r="A22" s="16" t="s">
        <v>52</v>
      </c>
      <c r="B22" s="23" t="s">
        <v>33</v>
      </c>
      <c r="C22" s="16" t="s">
        <v>37</v>
      </c>
      <c r="D22" s="16" t="s">
        <v>21</v>
      </c>
      <c r="E22" s="16" t="s">
        <v>27</v>
      </c>
      <c r="F22" s="22" t="s">
        <v>61</v>
      </c>
      <c r="G22" s="16" t="s">
        <v>62</v>
      </c>
      <c r="H22" s="36">
        <v>85</v>
      </c>
      <c r="I22" s="23"/>
    </row>
    <row r="23" spans="1:9" s="17" customFormat="1" ht="30.75" customHeight="1" x14ac:dyDescent="0.15">
      <c r="A23" s="16" t="s">
        <v>52</v>
      </c>
      <c r="B23" s="23" t="s">
        <v>33</v>
      </c>
      <c r="C23" s="16" t="s">
        <v>37</v>
      </c>
      <c r="D23" s="16" t="s">
        <v>21</v>
      </c>
      <c r="E23" s="23" t="s">
        <v>31</v>
      </c>
      <c r="F23" s="22" t="s">
        <v>35</v>
      </c>
      <c r="G23" s="35" t="s">
        <v>36</v>
      </c>
      <c r="H23" s="36">
        <v>65</v>
      </c>
      <c r="I23" s="23"/>
    </row>
    <row r="24" spans="1:9" s="17" customFormat="1" ht="30.75" customHeight="1" x14ac:dyDescent="0.15">
      <c r="A24" s="16" t="s">
        <v>52</v>
      </c>
      <c r="B24" s="23" t="s">
        <v>33</v>
      </c>
      <c r="C24" s="16" t="s">
        <v>37</v>
      </c>
      <c r="D24" s="16" t="s">
        <v>21</v>
      </c>
      <c r="E24" s="16" t="s">
        <v>64</v>
      </c>
      <c r="F24" s="22" t="s">
        <v>65</v>
      </c>
      <c r="G24" s="35"/>
      <c r="H24" s="36">
        <v>144</v>
      </c>
      <c r="I24" s="23"/>
    </row>
    <row r="25" spans="1:9" s="17" customFormat="1" ht="30.75" customHeight="1" x14ac:dyDescent="0.15">
      <c r="A25" s="16" t="s">
        <v>52</v>
      </c>
      <c r="B25" s="23" t="s">
        <v>33</v>
      </c>
      <c r="C25" s="16" t="s">
        <v>37</v>
      </c>
      <c r="D25" s="16" t="s">
        <v>21</v>
      </c>
      <c r="E25" s="16" t="s">
        <v>64</v>
      </c>
      <c r="F25" s="22" t="s">
        <v>66</v>
      </c>
      <c r="G25" s="35" t="s">
        <v>36</v>
      </c>
      <c r="H25" s="36">
        <v>195</v>
      </c>
      <c r="I25" s="23"/>
    </row>
    <row r="26" spans="1:9" s="17" customFormat="1" ht="30.75" customHeight="1" x14ac:dyDescent="0.15">
      <c r="A26" s="16" t="s">
        <v>52</v>
      </c>
      <c r="B26" s="23" t="s">
        <v>33</v>
      </c>
      <c r="C26" s="16" t="s">
        <v>37</v>
      </c>
      <c r="D26" s="16" t="s">
        <v>21</v>
      </c>
      <c r="E26" s="16" t="s">
        <v>20</v>
      </c>
      <c r="F26" s="22" t="s">
        <v>67</v>
      </c>
      <c r="G26" s="16" t="s">
        <v>68</v>
      </c>
      <c r="H26" s="36">
        <v>1089.9000000000001</v>
      </c>
      <c r="I26" s="23"/>
    </row>
    <row r="27" spans="1:9" s="17" customFormat="1" ht="30.75" customHeight="1" x14ac:dyDescent="0.15">
      <c r="A27" s="16" t="s">
        <v>52</v>
      </c>
      <c r="B27" s="23" t="s">
        <v>33</v>
      </c>
      <c r="C27" s="16" t="s">
        <v>37</v>
      </c>
      <c r="D27" s="16" t="s">
        <v>21</v>
      </c>
      <c r="E27" s="23" t="s">
        <v>71</v>
      </c>
      <c r="F27" s="23" t="s">
        <v>69</v>
      </c>
      <c r="G27" s="23" t="s">
        <v>70</v>
      </c>
      <c r="H27" s="36">
        <v>368</v>
      </c>
      <c r="I27" s="23"/>
    </row>
    <row r="28" spans="1:9" s="17" customFormat="1" ht="30.75" customHeight="1" x14ac:dyDescent="0.15">
      <c r="A28" s="16" t="s">
        <v>52</v>
      </c>
      <c r="B28" s="23" t="s">
        <v>33</v>
      </c>
      <c r="C28" s="16" t="s">
        <v>37</v>
      </c>
      <c r="D28" s="16" t="s">
        <v>21</v>
      </c>
      <c r="E28" s="16" t="s">
        <v>27</v>
      </c>
      <c r="F28" s="37" t="s">
        <v>72</v>
      </c>
      <c r="G28" s="16" t="s">
        <v>29</v>
      </c>
      <c r="H28" s="36">
        <v>102</v>
      </c>
      <c r="I28" s="23"/>
    </row>
    <row r="29" spans="1:9" s="17" customFormat="1" ht="30.75" customHeight="1" x14ac:dyDescent="0.15">
      <c r="A29" s="16" t="s">
        <v>52</v>
      </c>
      <c r="B29" s="23" t="s">
        <v>33</v>
      </c>
      <c r="C29" s="16" t="s">
        <v>37</v>
      </c>
      <c r="D29" s="16" t="s">
        <v>21</v>
      </c>
      <c r="E29" s="16" t="s">
        <v>26</v>
      </c>
      <c r="F29" s="35" t="s">
        <v>73</v>
      </c>
      <c r="G29" s="35" t="s">
        <v>74</v>
      </c>
      <c r="H29" s="36">
        <v>400</v>
      </c>
      <c r="I29" s="23"/>
    </row>
    <row r="30" spans="1:9" s="17" customFormat="1" ht="30.75" customHeight="1" x14ac:dyDescent="0.15">
      <c r="A30" s="16" t="s">
        <v>52</v>
      </c>
      <c r="B30" s="23" t="s">
        <v>33</v>
      </c>
      <c r="C30" s="16" t="s">
        <v>37</v>
      </c>
      <c r="D30" s="16" t="s">
        <v>21</v>
      </c>
      <c r="E30" s="16" t="s">
        <v>27</v>
      </c>
      <c r="F30" s="35" t="s">
        <v>75</v>
      </c>
      <c r="G30" s="35" t="s">
        <v>119</v>
      </c>
      <c r="H30" s="36">
        <v>224</v>
      </c>
      <c r="I30" s="23"/>
    </row>
    <row r="31" spans="1:9" s="17" customFormat="1" ht="30.75" customHeight="1" x14ac:dyDescent="0.15">
      <c r="A31" s="16" t="s">
        <v>52</v>
      </c>
      <c r="B31" s="23" t="s">
        <v>33</v>
      </c>
      <c r="C31" s="16" t="s">
        <v>37</v>
      </c>
      <c r="D31" s="16" t="s">
        <v>21</v>
      </c>
      <c r="E31" s="16" t="s">
        <v>20</v>
      </c>
      <c r="F31" s="35" t="s">
        <v>76</v>
      </c>
      <c r="G31" s="35" t="s">
        <v>77</v>
      </c>
      <c r="H31" s="36">
        <v>320.98</v>
      </c>
      <c r="I31" s="23"/>
    </row>
    <row r="32" spans="1:9" s="17" customFormat="1" ht="30.75" customHeight="1" x14ac:dyDescent="0.15">
      <c r="A32" s="16" t="s">
        <v>52</v>
      </c>
      <c r="B32" s="23" t="s">
        <v>33</v>
      </c>
      <c r="C32" s="16" t="s">
        <v>37</v>
      </c>
      <c r="D32" s="16" t="s">
        <v>21</v>
      </c>
      <c r="E32" s="16" t="s">
        <v>27</v>
      </c>
      <c r="F32" s="39" t="s">
        <v>78</v>
      </c>
      <c r="G32" s="38" t="s">
        <v>79</v>
      </c>
      <c r="H32" s="36">
        <v>70</v>
      </c>
      <c r="I32" s="23"/>
    </row>
    <row r="33" spans="1:9" s="17" customFormat="1" ht="29.25" customHeight="1" x14ac:dyDescent="0.15">
      <c r="A33" s="16" t="s">
        <v>38</v>
      </c>
      <c r="B33" s="23" t="s">
        <v>43</v>
      </c>
      <c r="C33" s="16" t="s">
        <v>37</v>
      </c>
      <c r="D33" s="16" t="s">
        <v>21</v>
      </c>
      <c r="E33" s="16"/>
      <c r="F33" s="23" t="s">
        <v>48</v>
      </c>
      <c r="G33" s="35"/>
      <c r="H33" s="36">
        <v>5500</v>
      </c>
      <c r="I33" s="23"/>
    </row>
    <row r="34" spans="1:9" s="17" customFormat="1" ht="29.25" customHeight="1" x14ac:dyDescent="0.15">
      <c r="A34" s="16" t="s">
        <v>38</v>
      </c>
      <c r="B34" s="23" t="s">
        <v>44</v>
      </c>
      <c r="C34" s="16" t="s">
        <v>37</v>
      </c>
      <c r="D34" s="16" t="s">
        <v>21</v>
      </c>
      <c r="E34" s="16"/>
      <c r="F34" s="23" t="s">
        <v>49</v>
      </c>
      <c r="G34" s="35"/>
      <c r="H34" s="36">
        <v>3850</v>
      </c>
      <c r="I34" s="23"/>
    </row>
    <row r="35" spans="1:9" s="17" customFormat="1" ht="29.25" customHeight="1" x14ac:dyDescent="0.15">
      <c r="A35" s="16" t="s">
        <v>38</v>
      </c>
      <c r="B35" s="23" t="s">
        <v>45</v>
      </c>
      <c r="C35" s="16" t="s">
        <v>37</v>
      </c>
      <c r="D35" s="16" t="s">
        <v>21</v>
      </c>
      <c r="E35" s="16"/>
      <c r="F35" s="23" t="s">
        <v>50</v>
      </c>
      <c r="G35" s="35"/>
      <c r="H35" s="36">
        <v>8800</v>
      </c>
      <c r="I35" s="23"/>
    </row>
    <row r="36" spans="1:9" s="17" customFormat="1" ht="29.25" customHeight="1" x14ac:dyDescent="0.15">
      <c r="A36" s="35" t="s">
        <v>158</v>
      </c>
      <c r="B36" s="23" t="s">
        <v>89</v>
      </c>
      <c r="C36" s="16" t="s">
        <v>37</v>
      </c>
      <c r="D36" s="16" t="s">
        <v>21</v>
      </c>
      <c r="E36" s="16" t="s">
        <v>92</v>
      </c>
      <c r="F36" s="23" t="s">
        <v>90</v>
      </c>
      <c r="G36" s="35" t="s">
        <v>91</v>
      </c>
      <c r="H36" s="36">
        <v>2932</v>
      </c>
      <c r="I36" s="23"/>
    </row>
    <row r="37" spans="1:9" s="17" customFormat="1" ht="29.25" customHeight="1" x14ac:dyDescent="0.15">
      <c r="A37" s="35" t="s">
        <v>157</v>
      </c>
      <c r="B37" s="23" t="s">
        <v>89</v>
      </c>
      <c r="C37" s="16" t="s">
        <v>37</v>
      </c>
      <c r="D37" s="16" t="s">
        <v>21</v>
      </c>
      <c r="E37" s="16" t="s">
        <v>92</v>
      </c>
      <c r="F37" s="23" t="s">
        <v>90</v>
      </c>
      <c r="G37" s="35" t="s">
        <v>91</v>
      </c>
      <c r="H37" s="36">
        <v>2932</v>
      </c>
      <c r="I37" s="23"/>
    </row>
    <row r="38" spans="1:9" s="17" customFormat="1" ht="13.5" customHeight="1" x14ac:dyDescent="0.2">
      <c r="A38" s="16"/>
      <c r="B38" s="16"/>
      <c r="C38" s="16"/>
      <c r="D38" s="16"/>
      <c r="E38" s="16"/>
      <c r="F38" s="22"/>
      <c r="G38" s="16"/>
      <c r="H38" s="20"/>
      <c r="I38" s="23"/>
    </row>
    <row r="39" spans="1:9" s="34" customFormat="1" ht="13.5" customHeight="1" x14ac:dyDescent="0.15">
      <c r="A39" s="19"/>
      <c r="B39" s="19"/>
      <c r="C39" s="19"/>
      <c r="D39" s="19" t="s">
        <v>21</v>
      </c>
      <c r="E39" s="19"/>
      <c r="F39" s="32"/>
      <c r="G39" s="33" t="s">
        <v>16</v>
      </c>
      <c r="H39" s="21">
        <f>SUM(H12:H38)</f>
        <v>30734.42</v>
      </c>
      <c r="I39" s="32"/>
    </row>
    <row r="40" spans="1:9" s="17" customFormat="1" ht="13.5" customHeight="1" x14ac:dyDescent="0.15">
      <c r="A40" s="16"/>
      <c r="B40" s="16"/>
      <c r="C40" s="16"/>
      <c r="D40" s="16"/>
      <c r="E40" s="16"/>
      <c r="F40" s="23"/>
      <c r="G40" s="19" t="s">
        <v>93</v>
      </c>
      <c r="H40" s="21">
        <f>H10+H39</f>
        <v>33524.42</v>
      </c>
      <c r="I40" s="23"/>
    </row>
    <row r="42" spans="1:9" x14ac:dyDescent="0.2">
      <c r="A42" s="8"/>
      <c r="I42" s="28"/>
    </row>
    <row r="43" spans="1:9" x14ac:dyDescent="0.2">
      <c r="A43" s="8"/>
      <c r="B43" s="8" t="s">
        <v>0</v>
      </c>
      <c r="C43" s="8"/>
      <c r="D43" s="8"/>
      <c r="E43" s="8" t="s">
        <v>1</v>
      </c>
      <c r="F43" s="28"/>
      <c r="G43" s="8"/>
      <c r="H43" s="8" t="s">
        <v>2</v>
      </c>
      <c r="I43" s="28"/>
    </row>
    <row r="47" spans="1:9" x14ac:dyDescent="0.2">
      <c r="A47" s="9"/>
      <c r="B47" s="8" t="s">
        <v>3</v>
      </c>
      <c r="C47" s="8"/>
      <c r="D47" s="8"/>
      <c r="E47" s="8" t="s">
        <v>4</v>
      </c>
      <c r="F47" s="28"/>
      <c r="G47" s="8"/>
      <c r="H47" s="8" t="s">
        <v>5</v>
      </c>
    </row>
    <row r="48" spans="1:9" x14ac:dyDescent="0.2">
      <c r="B48" s="48" t="s">
        <v>144</v>
      </c>
      <c r="E48" s="48" t="s">
        <v>145</v>
      </c>
      <c r="H48" s="9" t="s">
        <v>146</v>
      </c>
    </row>
    <row r="49" spans="1:10" x14ac:dyDescent="0.2">
      <c r="B49" s="48"/>
      <c r="E49" s="48"/>
      <c r="H49" s="9"/>
    </row>
    <row r="50" spans="1:10" x14ac:dyDescent="0.2">
      <c r="B50" s="9"/>
      <c r="E50" s="9"/>
      <c r="H50" s="9"/>
    </row>
    <row r="51" spans="1:10" x14ac:dyDescent="0.2">
      <c r="A51" s="4" t="s">
        <v>17</v>
      </c>
      <c r="B51" s="9"/>
      <c r="E51" s="9"/>
      <c r="H51" s="9"/>
    </row>
    <row r="52" spans="1:10" x14ac:dyDescent="0.2">
      <c r="B52" s="9"/>
      <c r="E52" s="9"/>
      <c r="H52" s="9"/>
    </row>
    <row r="53" spans="1:10" ht="18" x14ac:dyDescent="0.25">
      <c r="A53" s="194"/>
      <c r="B53" s="194"/>
      <c r="C53" s="194"/>
      <c r="D53" s="194"/>
      <c r="E53" s="194"/>
      <c r="F53" s="194"/>
      <c r="G53" s="194"/>
      <c r="H53" s="194"/>
      <c r="I53" s="194"/>
      <c r="J53" s="10"/>
    </row>
    <row r="54" spans="1:10" ht="18" x14ac:dyDescent="0.25">
      <c r="B54" s="9"/>
      <c r="C54" s="10"/>
      <c r="E54" s="9"/>
      <c r="H54" s="9"/>
    </row>
    <row r="55" spans="1:10" x14ac:dyDescent="0.2">
      <c r="B55" s="9"/>
      <c r="E55" s="9"/>
      <c r="H55" s="9"/>
    </row>
    <row r="56" spans="1:10" ht="18" x14ac:dyDescent="0.25">
      <c r="A56" s="10"/>
      <c r="B56" s="6"/>
      <c r="C56" s="6"/>
      <c r="D56" s="6"/>
      <c r="E56" s="6"/>
      <c r="G56" s="6"/>
      <c r="H56" s="6"/>
      <c r="I56" s="29"/>
      <c r="J56" s="6"/>
    </row>
    <row r="57" spans="1:10" x14ac:dyDescent="0.2">
      <c r="A57" s="11"/>
      <c r="B57" s="11"/>
      <c r="C57" s="11"/>
      <c r="D57" s="11"/>
      <c r="E57" s="11"/>
      <c r="G57" s="11"/>
      <c r="H57" s="11"/>
      <c r="I57" s="30"/>
      <c r="J57" s="11"/>
    </row>
    <row r="58" spans="1:10" ht="15.75" customHeight="1" x14ac:dyDescent="0.2">
      <c r="A58" s="12"/>
      <c r="B58" s="12"/>
      <c r="C58" s="12"/>
      <c r="D58" s="12"/>
      <c r="E58" s="13"/>
      <c r="G58" s="13"/>
      <c r="H58" s="13"/>
      <c r="I58" s="13"/>
      <c r="J58" s="13"/>
    </row>
    <row r="59" spans="1:10" ht="15.75" x14ac:dyDescent="0.25">
      <c r="A59" s="3"/>
      <c r="B59" s="11"/>
      <c r="C59" s="11"/>
      <c r="D59" s="11"/>
      <c r="E59" s="3"/>
      <c r="G59" s="11"/>
      <c r="H59" s="11"/>
      <c r="I59" s="30"/>
      <c r="J59" s="11"/>
    </row>
    <row r="60" spans="1:10" ht="15.75" customHeight="1" x14ac:dyDescent="0.2">
      <c r="A60" s="12"/>
      <c r="B60" s="12"/>
      <c r="C60" s="12"/>
      <c r="D60" s="12"/>
      <c r="E60" s="13"/>
      <c r="G60" s="13"/>
      <c r="H60" s="13"/>
      <c r="I60" s="13"/>
      <c r="J60" s="13"/>
    </row>
    <row r="61" spans="1:10" ht="15.75" x14ac:dyDescent="0.25">
      <c r="A61" s="6"/>
      <c r="B61" s="14"/>
      <c r="C61" s="14"/>
      <c r="D61" s="14"/>
      <c r="E61" s="6"/>
      <c r="G61" s="14"/>
      <c r="H61" s="14"/>
      <c r="I61" s="31"/>
      <c r="J61" s="14"/>
    </row>
    <row r="62" spans="1:10" ht="15.75" x14ac:dyDescent="0.25">
      <c r="A62" s="6"/>
      <c r="B62" s="6"/>
      <c r="C62" s="6"/>
      <c r="D62" s="6"/>
      <c r="E62" s="5"/>
      <c r="G62" s="5"/>
      <c r="H62" s="5"/>
      <c r="I62" s="25"/>
      <c r="J62" s="5"/>
    </row>
    <row r="63" spans="1:10" ht="15.75" x14ac:dyDescent="0.25">
      <c r="A63" s="6"/>
      <c r="B63" s="6"/>
      <c r="C63" s="6"/>
      <c r="D63" s="3"/>
      <c r="E63" s="5"/>
      <c r="G63" s="5"/>
      <c r="H63" s="5"/>
      <c r="I63" s="25"/>
      <c r="J63" s="5"/>
    </row>
    <row r="64" spans="1:10" ht="15.75" x14ac:dyDescent="0.25">
      <c r="A64" s="6"/>
      <c r="B64" s="6"/>
      <c r="C64" s="6"/>
      <c r="D64" s="3"/>
      <c r="E64" s="5"/>
      <c r="G64" s="5"/>
      <c r="H64" s="5"/>
      <c r="I64" s="25"/>
      <c r="J64" s="5"/>
    </row>
    <row r="65" spans="1:10" ht="15.75" x14ac:dyDescent="0.25">
      <c r="A65" s="6"/>
      <c r="B65" s="6"/>
      <c r="C65" s="6"/>
      <c r="D65" s="3"/>
      <c r="E65" s="5"/>
      <c r="G65" s="5"/>
      <c r="H65" s="5"/>
      <c r="I65" s="25"/>
      <c r="J65" s="5"/>
    </row>
    <row r="66" spans="1:10" ht="15.75" x14ac:dyDescent="0.25">
      <c r="A66" s="6"/>
      <c r="B66" s="6"/>
      <c r="C66" s="6"/>
      <c r="D66" s="6"/>
      <c r="E66" s="5"/>
      <c r="G66" s="5"/>
      <c r="H66" s="5"/>
      <c r="I66" s="25"/>
      <c r="J66" s="5"/>
    </row>
    <row r="67" spans="1:10" ht="15.75" x14ac:dyDescent="0.25">
      <c r="A67" s="6"/>
      <c r="B67" s="6"/>
      <c r="C67" s="6"/>
      <c r="D67" s="6"/>
      <c r="E67" s="5"/>
      <c r="G67" s="5"/>
      <c r="H67" s="5"/>
      <c r="I67" s="25"/>
      <c r="J67" s="5"/>
    </row>
    <row r="68" spans="1:10" ht="15.75" x14ac:dyDescent="0.25">
      <c r="A68" s="6"/>
      <c r="B68" s="6"/>
      <c r="C68" s="6"/>
      <c r="D68" s="6"/>
      <c r="E68" s="5"/>
      <c r="G68" s="5"/>
      <c r="H68" s="5"/>
      <c r="I68" s="25"/>
      <c r="J68" s="5"/>
    </row>
    <row r="69" spans="1:10" ht="15.75" x14ac:dyDescent="0.25">
      <c r="A69" s="6"/>
      <c r="B69" s="6"/>
      <c r="C69" s="6"/>
      <c r="D69" s="6"/>
      <c r="E69" s="5"/>
      <c r="G69" s="5"/>
      <c r="H69" s="5"/>
      <c r="I69" s="25"/>
      <c r="J69" s="5"/>
    </row>
    <row r="70" spans="1:10" ht="15.75" x14ac:dyDescent="0.25">
      <c r="A70" s="6"/>
      <c r="B70" s="6"/>
      <c r="C70" s="6"/>
      <c r="D70" s="6"/>
      <c r="E70" s="5"/>
      <c r="G70" s="5"/>
      <c r="H70" s="5"/>
      <c r="I70" s="25"/>
      <c r="J70" s="5"/>
    </row>
    <row r="71" spans="1:10" ht="15.75" x14ac:dyDescent="0.25">
      <c r="A71" s="6"/>
      <c r="B71" s="6"/>
      <c r="C71" s="6"/>
      <c r="D71" s="6"/>
      <c r="E71" s="5"/>
      <c r="G71" s="5"/>
      <c r="H71" s="5"/>
      <c r="I71" s="25"/>
      <c r="J71" s="5"/>
    </row>
    <row r="72" spans="1:10" ht="15.75" x14ac:dyDescent="0.25">
      <c r="A72" s="6"/>
      <c r="B72" s="6"/>
      <c r="C72" s="6"/>
      <c r="D72" s="6"/>
      <c r="E72" s="5"/>
      <c r="G72" s="5"/>
      <c r="H72" s="5"/>
      <c r="I72" s="25"/>
      <c r="J72" s="5"/>
    </row>
    <row r="73" spans="1:10" ht="15.75" x14ac:dyDescent="0.25">
      <c r="A73" s="6"/>
      <c r="B73" s="6"/>
      <c r="C73" s="6"/>
      <c r="D73" s="6"/>
      <c r="E73" s="5"/>
      <c r="G73" s="5"/>
      <c r="H73" s="5"/>
      <c r="I73" s="25"/>
      <c r="J73" s="5"/>
    </row>
    <row r="74" spans="1:10" ht="15.75" x14ac:dyDescent="0.25">
      <c r="A74" s="6"/>
      <c r="B74" s="6"/>
      <c r="C74" s="6"/>
      <c r="D74" s="6"/>
      <c r="E74" s="5"/>
      <c r="G74" s="5"/>
      <c r="H74" s="5"/>
      <c r="I74" s="25"/>
      <c r="J74" s="5"/>
    </row>
    <row r="75" spans="1:10" ht="15.75" x14ac:dyDescent="0.25">
      <c r="A75" s="6"/>
      <c r="B75" s="6"/>
      <c r="C75" s="6"/>
      <c r="D75" s="6"/>
      <c r="E75" s="5"/>
      <c r="G75" s="5"/>
      <c r="H75" s="5"/>
      <c r="I75" s="25"/>
      <c r="J75" s="5"/>
    </row>
    <row r="76" spans="1:10" ht="15.75" x14ac:dyDescent="0.25">
      <c r="A76" s="6"/>
      <c r="B76" s="6"/>
      <c r="C76" s="6"/>
      <c r="D76" s="6"/>
      <c r="E76" s="5"/>
      <c r="G76" s="5"/>
      <c r="H76" s="5"/>
      <c r="I76" s="25"/>
      <c r="J76" s="5"/>
    </row>
    <row r="77" spans="1:10" ht="15.75" x14ac:dyDescent="0.25">
      <c r="A77" s="6"/>
      <c r="B77" s="6"/>
      <c r="C77" s="6"/>
      <c r="D77" s="6"/>
      <c r="E77" s="5"/>
      <c r="G77" s="5"/>
      <c r="H77" s="5"/>
      <c r="I77" s="25"/>
      <c r="J77" s="5"/>
    </row>
    <row r="78" spans="1:10" ht="15.75" x14ac:dyDescent="0.25">
      <c r="A78" s="6"/>
      <c r="E78" s="15"/>
    </row>
  </sheetData>
  <mergeCells count="4">
    <mergeCell ref="A2:J2"/>
    <mergeCell ref="A4:I4"/>
    <mergeCell ref="A53:I53"/>
    <mergeCell ref="A5:I5"/>
  </mergeCells>
  <pageMargins left="0.70866141732283472" right="0.70866141732283472" top="0.74803149606299213" bottom="0.74803149606299213" header="0.31496062992125984" footer="0.31496062992125984"/>
  <pageSetup scale="57" fitToHeight="2" orientation="landscape"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84"/>
  <sheetViews>
    <sheetView view="pageBreakPreview" topLeftCell="A34" zoomScale="110" zoomScaleNormal="100" zoomScaleSheetLayoutView="110" workbookViewId="0">
      <selection activeCell="G25" sqref="G25"/>
    </sheetView>
  </sheetViews>
  <sheetFormatPr baseColWidth="10" defaultRowHeight="12.75" x14ac:dyDescent="0.2"/>
  <cols>
    <col min="1" max="1" width="8.42578125" style="1" customWidth="1"/>
    <col min="2" max="2" width="22" style="1" customWidth="1"/>
    <col min="3" max="3" width="16.5703125" style="1" customWidth="1"/>
    <col min="4" max="4" width="23.28515625" style="1" customWidth="1"/>
    <col min="5" max="5" width="18.85546875" style="1" customWidth="1"/>
    <col min="6" max="6" width="26.28515625" style="27" customWidth="1"/>
    <col min="7" max="7" width="17.42578125" style="1" customWidth="1"/>
    <col min="8" max="8" width="12.42578125" style="1" customWidth="1"/>
    <col min="9" max="9" width="32.140625" style="27" customWidth="1"/>
    <col min="10" max="16384" width="11.42578125" style="1"/>
  </cols>
  <sheetData>
    <row r="1" spans="1:10" s="2" customFormat="1" x14ac:dyDescent="0.2">
      <c r="F1" s="24"/>
      <c r="I1" s="24"/>
    </row>
    <row r="2" spans="1:10" s="2" customFormat="1" ht="15.75" customHeight="1" x14ac:dyDescent="0.2">
      <c r="A2" s="193" t="s">
        <v>18</v>
      </c>
      <c r="B2" s="193"/>
      <c r="C2" s="193"/>
      <c r="D2" s="193"/>
      <c r="E2" s="193"/>
      <c r="F2" s="193"/>
      <c r="G2" s="193"/>
      <c r="H2" s="193"/>
      <c r="I2" s="193"/>
      <c r="J2" s="193"/>
    </row>
    <row r="3" spans="1:10" s="2" customFormat="1" ht="6" customHeight="1" x14ac:dyDescent="0.25">
      <c r="A3" s="5"/>
      <c r="B3" s="5"/>
      <c r="C3" s="5"/>
      <c r="D3" s="5"/>
      <c r="E3" s="5"/>
      <c r="F3" s="25"/>
      <c r="G3" s="5"/>
      <c r="H3" s="5"/>
      <c r="I3" s="25"/>
      <c r="J3" s="5"/>
    </row>
    <row r="4" spans="1:10" s="2" customFormat="1" ht="15.75" customHeight="1" x14ac:dyDescent="0.25">
      <c r="A4" s="193" t="s">
        <v>19</v>
      </c>
      <c r="B4" s="193"/>
      <c r="C4" s="193"/>
      <c r="D4" s="193"/>
      <c r="E4" s="193"/>
      <c r="F4" s="193"/>
      <c r="G4" s="193"/>
      <c r="H4" s="193"/>
      <c r="I4" s="193"/>
      <c r="J4" s="6"/>
    </row>
    <row r="5" spans="1:10" s="2" customFormat="1" ht="15.75" customHeight="1" x14ac:dyDescent="0.25">
      <c r="A5" s="195" t="s">
        <v>94</v>
      </c>
      <c r="B5" s="195"/>
      <c r="C5" s="195"/>
      <c r="D5" s="195"/>
      <c r="E5" s="195"/>
      <c r="F5" s="195"/>
      <c r="G5" s="195"/>
      <c r="H5" s="195"/>
      <c r="I5" s="195"/>
      <c r="J5" s="3"/>
    </row>
    <row r="6" spans="1:10" s="17" customFormat="1" ht="42" customHeight="1" x14ac:dyDescent="0.15">
      <c r="A6" s="50" t="s">
        <v>6</v>
      </c>
      <c r="B6" s="50" t="s">
        <v>7</v>
      </c>
      <c r="C6" s="50" t="s">
        <v>8</v>
      </c>
      <c r="D6" s="50" t="s">
        <v>9</v>
      </c>
      <c r="E6" s="50" t="s">
        <v>10</v>
      </c>
      <c r="F6" s="50" t="s">
        <v>11</v>
      </c>
      <c r="G6" s="50" t="s">
        <v>12</v>
      </c>
      <c r="H6" s="50" t="s">
        <v>13</v>
      </c>
      <c r="I6" s="50" t="s">
        <v>14</v>
      </c>
      <c r="J6" s="51"/>
    </row>
    <row r="7" spans="1:10" s="17" customFormat="1" ht="23.25" customHeight="1" x14ac:dyDescent="0.2">
      <c r="A7" s="16" t="s">
        <v>39</v>
      </c>
      <c r="B7" s="23" t="s">
        <v>42</v>
      </c>
      <c r="C7" s="16" t="s">
        <v>47</v>
      </c>
      <c r="D7" s="23" t="s">
        <v>46</v>
      </c>
      <c r="E7" s="16" t="s">
        <v>40</v>
      </c>
      <c r="F7" s="22" t="s">
        <v>41</v>
      </c>
      <c r="G7" s="16"/>
      <c r="H7" s="20">
        <v>2520</v>
      </c>
      <c r="I7" s="23"/>
    </row>
    <row r="8" spans="1:10" s="17" customFormat="1" ht="12" customHeight="1" x14ac:dyDescent="0.2">
      <c r="A8" s="16"/>
      <c r="B8" s="23"/>
      <c r="C8" s="16"/>
      <c r="D8" s="23"/>
      <c r="E8" s="16"/>
      <c r="F8" s="22"/>
      <c r="G8" s="16"/>
      <c r="H8" s="20"/>
      <c r="I8" s="23"/>
    </row>
    <row r="9" spans="1:10" s="17" customFormat="1" ht="13.5" customHeight="1" x14ac:dyDescent="0.15">
      <c r="A9" s="16"/>
      <c r="B9" s="16"/>
      <c r="C9" s="16"/>
      <c r="D9" s="16"/>
      <c r="E9" s="16"/>
      <c r="F9" s="23"/>
      <c r="G9" s="33" t="s">
        <v>15</v>
      </c>
      <c r="H9" s="21">
        <f>SUM(H7:H7)</f>
        <v>2520</v>
      </c>
      <c r="I9" s="23"/>
    </row>
    <row r="10" spans="1:10" s="17" customFormat="1" ht="21" customHeight="1" x14ac:dyDescent="0.15">
      <c r="A10" s="35" t="s">
        <v>164</v>
      </c>
      <c r="B10" s="23" t="s">
        <v>33</v>
      </c>
      <c r="C10" s="16" t="s">
        <v>37</v>
      </c>
      <c r="D10" s="16" t="s">
        <v>21</v>
      </c>
      <c r="E10" s="16" t="s">
        <v>151</v>
      </c>
      <c r="F10" s="22" t="s">
        <v>166</v>
      </c>
      <c r="G10" s="38" t="s">
        <v>165</v>
      </c>
      <c r="H10" s="36">
        <v>2600</v>
      </c>
      <c r="I10" s="23"/>
    </row>
    <row r="11" spans="1:10" s="17" customFormat="1" ht="26.25" customHeight="1" x14ac:dyDescent="0.15">
      <c r="A11" s="35" t="s">
        <v>163</v>
      </c>
      <c r="B11" s="23" t="s">
        <v>34</v>
      </c>
      <c r="C11" s="16" t="s">
        <v>37</v>
      </c>
      <c r="D11" s="16" t="s">
        <v>21</v>
      </c>
      <c r="E11" s="16" t="s">
        <v>150</v>
      </c>
      <c r="F11" s="23" t="s">
        <v>148</v>
      </c>
      <c r="G11" s="18" t="s">
        <v>149</v>
      </c>
      <c r="H11" s="45">
        <v>4000</v>
      </c>
      <c r="I11" s="23" t="s">
        <v>22</v>
      </c>
    </row>
    <row r="12" spans="1:10" s="17" customFormat="1" ht="25.5" customHeight="1" x14ac:dyDescent="0.15">
      <c r="A12" s="35" t="s">
        <v>161</v>
      </c>
      <c r="B12" s="23" t="s">
        <v>103</v>
      </c>
      <c r="C12" s="16" t="s">
        <v>37</v>
      </c>
      <c r="D12" s="16" t="s">
        <v>21</v>
      </c>
      <c r="E12" s="16" t="s">
        <v>152</v>
      </c>
      <c r="F12" s="22" t="s">
        <v>153</v>
      </c>
      <c r="G12" s="22"/>
      <c r="H12" s="36">
        <v>3480</v>
      </c>
      <c r="I12" s="40"/>
    </row>
    <row r="13" spans="1:10" s="17" customFormat="1" ht="24" customHeight="1" x14ac:dyDescent="0.15">
      <c r="A13" s="35" t="s">
        <v>162</v>
      </c>
      <c r="B13" s="23" t="s">
        <v>89</v>
      </c>
      <c r="C13" s="16" t="s">
        <v>37</v>
      </c>
      <c r="D13" s="16" t="s">
        <v>21</v>
      </c>
      <c r="E13" s="16" t="s">
        <v>92</v>
      </c>
      <c r="F13" s="23" t="s">
        <v>90</v>
      </c>
      <c r="G13" s="35" t="s">
        <v>91</v>
      </c>
      <c r="H13" s="36">
        <v>2932</v>
      </c>
      <c r="I13" s="23"/>
    </row>
    <row r="14" spans="1:10" s="17" customFormat="1" ht="21" customHeight="1" x14ac:dyDescent="0.15">
      <c r="A14" s="16" t="s">
        <v>105</v>
      </c>
      <c r="B14" s="23" t="s">
        <v>33</v>
      </c>
      <c r="C14" s="16" t="s">
        <v>37</v>
      </c>
      <c r="D14" s="16" t="s">
        <v>21</v>
      </c>
      <c r="E14" s="16" t="s">
        <v>130</v>
      </c>
      <c r="F14" s="22" t="s">
        <v>20</v>
      </c>
      <c r="G14" s="16" t="s">
        <v>131</v>
      </c>
      <c r="H14" s="36">
        <v>1601</v>
      </c>
      <c r="I14" s="23"/>
    </row>
    <row r="15" spans="1:10" s="17" customFormat="1" ht="21" customHeight="1" x14ac:dyDescent="0.15">
      <c r="A15" s="16" t="s">
        <v>105</v>
      </c>
      <c r="B15" s="23" t="s">
        <v>33</v>
      </c>
      <c r="C15" s="16" t="s">
        <v>37</v>
      </c>
      <c r="D15" s="16" t="s">
        <v>21</v>
      </c>
      <c r="E15" s="49" t="s">
        <v>154</v>
      </c>
      <c r="F15" s="22" t="s">
        <v>132</v>
      </c>
      <c r="G15" s="16" t="s">
        <v>155</v>
      </c>
      <c r="H15" s="36">
        <v>485.06</v>
      </c>
      <c r="I15" s="23"/>
    </row>
    <row r="16" spans="1:10" s="17" customFormat="1" ht="21" customHeight="1" x14ac:dyDescent="0.15">
      <c r="A16" s="16" t="s">
        <v>105</v>
      </c>
      <c r="B16" s="23" t="s">
        <v>33</v>
      </c>
      <c r="C16" s="16" t="s">
        <v>37</v>
      </c>
      <c r="D16" s="16" t="s">
        <v>21</v>
      </c>
      <c r="E16" s="16" t="s">
        <v>133</v>
      </c>
      <c r="F16" s="22" t="s">
        <v>20</v>
      </c>
      <c r="G16" s="16" t="s">
        <v>134</v>
      </c>
      <c r="H16" s="36">
        <v>961.2</v>
      </c>
      <c r="I16" s="23"/>
    </row>
    <row r="17" spans="1:9" s="17" customFormat="1" ht="20.25" customHeight="1" x14ac:dyDescent="0.15">
      <c r="A17" s="16" t="s">
        <v>105</v>
      </c>
      <c r="B17" s="23" t="s">
        <v>33</v>
      </c>
      <c r="C17" s="16" t="s">
        <v>37</v>
      </c>
      <c r="D17" s="16" t="s">
        <v>21</v>
      </c>
      <c r="E17" s="16" t="s">
        <v>137</v>
      </c>
      <c r="F17" s="22" t="s">
        <v>135</v>
      </c>
      <c r="G17" s="16" t="s">
        <v>136</v>
      </c>
      <c r="H17" s="36">
        <v>1040</v>
      </c>
      <c r="I17" s="23"/>
    </row>
    <row r="18" spans="1:9" s="17" customFormat="1" ht="21" customHeight="1" x14ac:dyDescent="0.15">
      <c r="A18" s="16" t="s">
        <v>105</v>
      </c>
      <c r="B18" s="23" t="s">
        <v>33</v>
      </c>
      <c r="C18" s="16" t="s">
        <v>37</v>
      </c>
      <c r="D18" s="16" t="s">
        <v>21</v>
      </c>
      <c r="E18" s="16" t="s">
        <v>138</v>
      </c>
      <c r="F18" s="22" t="s">
        <v>139</v>
      </c>
      <c r="G18" s="16" t="s">
        <v>86</v>
      </c>
      <c r="H18" s="36">
        <v>324.04000000000002</v>
      </c>
      <c r="I18" s="23"/>
    </row>
    <row r="19" spans="1:9" s="17" customFormat="1" ht="21" customHeight="1" x14ac:dyDescent="0.15">
      <c r="A19" s="16" t="s">
        <v>105</v>
      </c>
      <c r="B19" s="23" t="s">
        <v>33</v>
      </c>
      <c r="C19" s="16" t="s">
        <v>37</v>
      </c>
      <c r="D19" s="16" t="s">
        <v>21</v>
      </c>
      <c r="E19" s="16" t="s">
        <v>140</v>
      </c>
      <c r="F19" s="22" t="s">
        <v>141</v>
      </c>
      <c r="G19" s="16" t="s">
        <v>142</v>
      </c>
      <c r="H19" s="36">
        <v>1990</v>
      </c>
      <c r="I19" s="23"/>
    </row>
    <row r="20" spans="1:9" s="17" customFormat="1" ht="21" customHeight="1" x14ac:dyDescent="0.15">
      <c r="A20" s="16" t="s">
        <v>105</v>
      </c>
      <c r="B20" s="23" t="s">
        <v>33</v>
      </c>
      <c r="C20" s="16" t="s">
        <v>37</v>
      </c>
      <c r="D20" s="16" t="s">
        <v>21</v>
      </c>
      <c r="E20" s="16" t="s">
        <v>140</v>
      </c>
      <c r="F20" s="22" t="s">
        <v>141</v>
      </c>
      <c r="G20" s="16" t="s">
        <v>142</v>
      </c>
      <c r="H20" s="36">
        <v>202.5</v>
      </c>
      <c r="I20" s="23"/>
    </row>
    <row r="21" spans="1:9" s="17" customFormat="1" ht="21.75" customHeight="1" x14ac:dyDescent="0.15">
      <c r="A21" s="16" t="s">
        <v>95</v>
      </c>
      <c r="B21" s="23" t="s">
        <v>34</v>
      </c>
      <c r="C21" s="16" t="s">
        <v>37</v>
      </c>
      <c r="D21" s="16" t="s">
        <v>21</v>
      </c>
      <c r="E21" s="16" t="s">
        <v>96</v>
      </c>
      <c r="F21" s="23" t="s">
        <v>97</v>
      </c>
      <c r="G21" s="18" t="s">
        <v>98</v>
      </c>
      <c r="H21" s="45">
        <v>1392</v>
      </c>
      <c r="I21" s="23" t="s">
        <v>22</v>
      </c>
    </row>
    <row r="22" spans="1:9" s="17" customFormat="1" ht="32.25" customHeight="1" x14ac:dyDescent="0.15">
      <c r="A22" s="16" t="s">
        <v>99</v>
      </c>
      <c r="B22" s="23" t="s">
        <v>88</v>
      </c>
      <c r="C22" s="16" t="s">
        <v>37</v>
      </c>
      <c r="D22" s="16" t="s">
        <v>21</v>
      </c>
      <c r="E22" s="16" t="s">
        <v>23</v>
      </c>
      <c r="F22" s="22" t="s">
        <v>24</v>
      </c>
      <c r="G22" s="16"/>
      <c r="H22" s="36">
        <v>800</v>
      </c>
      <c r="I22" s="40" t="s">
        <v>25</v>
      </c>
    </row>
    <row r="23" spans="1:9" s="17" customFormat="1" ht="23.25" customHeight="1" x14ac:dyDescent="0.15">
      <c r="A23" s="16" t="s">
        <v>118</v>
      </c>
      <c r="B23" s="23" t="s">
        <v>33</v>
      </c>
      <c r="C23" s="16" t="s">
        <v>37</v>
      </c>
      <c r="D23" s="16" t="s">
        <v>21</v>
      </c>
      <c r="E23" s="23" t="s">
        <v>26</v>
      </c>
      <c r="F23" s="22" t="s">
        <v>67</v>
      </c>
      <c r="G23" s="16" t="s">
        <v>68</v>
      </c>
      <c r="H23" s="36">
        <v>750</v>
      </c>
      <c r="I23" s="23"/>
    </row>
    <row r="24" spans="1:9" s="17" customFormat="1" ht="23.25" customHeight="1" x14ac:dyDescent="0.15">
      <c r="A24" s="16" t="s">
        <v>118</v>
      </c>
      <c r="B24" s="23" t="s">
        <v>33</v>
      </c>
      <c r="C24" s="16" t="s">
        <v>37</v>
      </c>
      <c r="D24" s="16" t="s">
        <v>21</v>
      </c>
      <c r="E24" s="16" t="s">
        <v>106</v>
      </c>
      <c r="F24" s="22" t="s">
        <v>30</v>
      </c>
      <c r="G24" s="35" t="s">
        <v>156</v>
      </c>
      <c r="H24" s="36">
        <v>165</v>
      </c>
      <c r="I24" s="23"/>
    </row>
    <row r="25" spans="1:9" s="17" customFormat="1" ht="23.25" customHeight="1" x14ac:dyDescent="0.15">
      <c r="A25" s="16" t="s">
        <v>118</v>
      </c>
      <c r="B25" s="23" t="s">
        <v>33</v>
      </c>
      <c r="C25" s="16" t="s">
        <v>37</v>
      </c>
      <c r="D25" s="16" t="s">
        <v>21</v>
      </c>
      <c r="E25" s="16" t="s">
        <v>106</v>
      </c>
      <c r="F25" s="22" t="s">
        <v>107</v>
      </c>
      <c r="G25" s="16" t="s">
        <v>108</v>
      </c>
      <c r="H25" s="36">
        <v>130</v>
      </c>
      <c r="I25" s="23"/>
    </row>
    <row r="26" spans="1:9" s="17" customFormat="1" ht="23.25" customHeight="1" x14ac:dyDescent="0.15">
      <c r="A26" s="16" t="s">
        <v>118</v>
      </c>
      <c r="B26" s="23" t="s">
        <v>33</v>
      </c>
      <c r="C26" s="16" t="s">
        <v>37</v>
      </c>
      <c r="D26" s="16" t="s">
        <v>21</v>
      </c>
      <c r="E26" s="16" t="s">
        <v>106</v>
      </c>
      <c r="F26" s="22" t="s">
        <v>20</v>
      </c>
      <c r="G26" s="16" t="s">
        <v>109</v>
      </c>
      <c r="H26" s="36">
        <v>153</v>
      </c>
      <c r="I26" s="23"/>
    </row>
    <row r="27" spans="1:9" s="17" customFormat="1" ht="23.25" customHeight="1" x14ac:dyDescent="0.15">
      <c r="A27" s="16" t="s">
        <v>118</v>
      </c>
      <c r="B27" s="23" t="s">
        <v>33</v>
      </c>
      <c r="C27" s="16" t="s">
        <v>37</v>
      </c>
      <c r="D27" s="16" t="s">
        <v>21</v>
      </c>
      <c r="E27" s="16" t="s">
        <v>110</v>
      </c>
      <c r="F27" s="22" t="s">
        <v>20</v>
      </c>
      <c r="G27" s="16" t="s">
        <v>111</v>
      </c>
      <c r="H27" s="36">
        <v>95</v>
      </c>
      <c r="I27" s="23"/>
    </row>
    <row r="28" spans="1:9" s="17" customFormat="1" ht="23.25" customHeight="1" x14ac:dyDescent="0.15">
      <c r="A28" s="16" t="s">
        <v>118</v>
      </c>
      <c r="B28" s="23" t="s">
        <v>33</v>
      </c>
      <c r="C28" s="16" t="s">
        <v>37</v>
      </c>
      <c r="D28" s="16" t="s">
        <v>21</v>
      </c>
      <c r="E28" s="16" t="s">
        <v>106</v>
      </c>
      <c r="F28" s="22" t="s">
        <v>112</v>
      </c>
      <c r="G28" s="35"/>
      <c r="H28" s="36">
        <v>97</v>
      </c>
      <c r="I28" s="23"/>
    </row>
    <row r="29" spans="1:9" s="17" customFormat="1" ht="23.25" customHeight="1" x14ac:dyDescent="0.15">
      <c r="A29" s="16" t="s">
        <v>118</v>
      </c>
      <c r="B29" s="23" t="s">
        <v>33</v>
      </c>
      <c r="C29" s="16" t="s">
        <v>37</v>
      </c>
      <c r="D29" s="16" t="s">
        <v>21</v>
      </c>
      <c r="E29" s="16" t="s">
        <v>20</v>
      </c>
      <c r="F29" s="22" t="s">
        <v>112</v>
      </c>
      <c r="G29" s="35"/>
      <c r="H29" s="36">
        <v>65</v>
      </c>
      <c r="I29" s="23"/>
    </row>
    <row r="30" spans="1:9" s="17" customFormat="1" ht="24" customHeight="1" x14ac:dyDescent="0.15">
      <c r="A30" s="16" t="s">
        <v>118</v>
      </c>
      <c r="B30" s="23" t="s">
        <v>33</v>
      </c>
      <c r="C30" s="16" t="s">
        <v>37</v>
      </c>
      <c r="D30" s="16" t="s">
        <v>21</v>
      </c>
      <c r="E30" s="16" t="s">
        <v>20</v>
      </c>
      <c r="F30" s="22" t="s">
        <v>113</v>
      </c>
      <c r="G30" s="35" t="s">
        <v>114</v>
      </c>
      <c r="H30" s="36">
        <v>65</v>
      </c>
      <c r="I30" s="23"/>
    </row>
    <row r="31" spans="1:9" s="17" customFormat="1" ht="24" customHeight="1" x14ac:dyDescent="0.15">
      <c r="A31" s="16" t="s">
        <v>118</v>
      </c>
      <c r="B31" s="23" t="s">
        <v>33</v>
      </c>
      <c r="C31" s="16" t="s">
        <v>37</v>
      </c>
      <c r="D31" s="16" t="s">
        <v>21</v>
      </c>
      <c r="E31" s="16" t="s">
        <v>20</v>
      </c>
      <c r="F31" s="22" t="s">
        <v>115</v>
      </c>
      <c r="G31" s="35" t="s">
        <v>32</v>
      </c>
      <c r="H31" s="36">
        <v>110</v>
      </c>
      <c r="I31" s="23"/>
    </row>
    <row r="32" spans="1:9" s="17" customFormat="1" ht="24" customHeight="1" x14ac:dyDescent="0.15">
      <c r="A32" s="16" t="s">
        <v>118</v>
      </c>
      <c r="B32" s="23" t="s">
        <v>33</v>
      </c>
      <c r="C32" s="16" t="s">
        <v>37</v>
      </c>
      <c r="D32" s="16" t="s">
        <v>21</v>
      </c>
      <c r="E32" s="16" t="s">
        <v>26</v>
      </c>
      <c r="F32" s="22" t="s">
        <v>116</v>
      </c>
      <c r="G32" s="35" t="s">
        <v>117</v>
      </c>
      <c r="H32" s="36">
        <v>890</v>
      </c>
      <c r="I32" s="23"/>
    </row>
    <row r="33" spans="1:9" s="17" customFormat="1" ht="24" customHeight="1" x14ac:dyDescent="0.15">
      <c r="A33" s="16" t="s">
        <v>118</v>
      </c>
      <c r="B33" s="23" t="s">
        <v>33</v>
      </c>
      <c r="C33" s="16" t="s">
        <v>37</v>
      </c>
      <c r="D33" s="16" t="s">
        <v>21</v>
      </c>
      <c r="E33" s="16" t="s">
        <v>27</v>
      </c>
      <c r="F33" s="35" t="s">
        <v>75</v>
      </c>
      <c r="G33" s="35" t="s">
        <v>119</v>
      </c>
      <c r="H33" s="36">
        <v>200</v>
      </c>
      <c r="I33" s="23"/>
    </row>
    <row r="34" spans="1:9" s="17" customFormat="1" ht="24" customHeight="1" x14ac:dyDescent="0.15">
      <c r="A34" s="16" t="s">
        <v>118</v>
      </c>
      <c r="B34" s="23" t="s">
        <v>33</v>
      </c>
      <c r="C34" s="16" t="s">
        <v>37</v>
      </c>
      <c r="D34" s="16" t="s">
        <v>21</v>
      </c>
      <c r="E34" s="16" t="s">
        <v>27</v>
      </c>
      <c r="F34" s="39" t="s">
        <v>78</v>
      </c>
      <c r="G34" s="35" t="s">
        <v>79</v>
      </c>
      <c r="H34" s="36">
        <v>113</v>
      </c>
      <c r="I34" s="23"/>
    </row>
    <row r="35" spans="1:9" s="17" customFormat="1" ht="24" customHeight="1" x14ac:dyDescent="0.15">
      <c r="A35" s="16" t="s">
        <v>118</v>
      </c>
      <c r="B35" s="23" t="s">
        <v>33</v>
      </c>
      <c r="C35" s="16" t="s">
        <v>37</v>
      </c>
      <c r="D35" s="16" t="s">
        <v>21</v>
      </c>
      <c r="E35" s="16" t="s">
        <v>27</v>
      </c>
      <c r="F35" s="39" t="s">
        <v>121</v>
      </c>
      <c r="G35" s="46" t="s">
        <v>120</v>
      </c>
      <c r="H35" s="36">
        <v>128</v>
      </c>
      <c r="I35" s="23"/>
    </row>
    <row r="36" spans="1:9" s="17" customFormat="1" ht="24" customHeight="1" x14ac:dyDescent="0.15">
      <c r="A36" s="16" t="s">
        <v>118</v>
      </c>
      <c r="B36" s="23" t="s">
        <v>33</v>
      </c>
      <c r="C36" s="16" t="s">
        <v>37</v>
      </c>
      <c r="D36" s="16" t="s">
        <v>21</v>
      </c>
      <c r="E36" s="16" t="s">
        <v>27</v>
      </c>
      <c r="F36" s="39" t="s">
        <v>122</v>
      </c>
      <c r="G36" s="46" t="s">
        <v>123</v>
      </c>
      <c r="H36" s="36">
        <v>349.8</v>
      </c>
      <c r="I36" s="23"/>
    </row>
    <row r="37" spans="1:9" s="17" customFormat="1" ht="24" customHeight="1" x14ac:dyDescent="0.15">
      <c r="A37" s="16" t="s">
        <v>118</v>
      </c>
      <c r="B37" s="23" t="s">
        <v>33</v>
      </c>
      <c r="C37" s="16" t="s">
        <v>37</v>
      </c>
      <c r="D37" s="16" t="s">
        <v>21</v>
      </c>
      <c r="E37" s="16" t="s">
        <v>27</v>
      </c>
      <c r="F37" s="39" t="s">
        <v>124</v>
      </c>
      <c r="G37" s="46" t="s">
        <v>125</v>
      </c>
      <c r="H37" s="36">
        <v>130</v>
      </c>
      <c r="I37" s="23"/>
    </row>
    <row r="38" spans="1:9" s="17" customFormat="1" ht="24" customHeight="1" x14ac:dyDescent="0.15">
      <c r="A38" s="16" t="s">
        <v>118</v>
      </c>
      <c r="B38" s="23" t="s">
        <v>33</v>
      </c>
      <c r="C38" s="16" t="s">
        <v>37</v>
      </c>
      <c r="D38" s="16" t="s">
        <v>21</v>
      </c>
      <c r="E38" s="16" t="s">
        <v>27</v>
      </c>
      <c r="F38" s="39" t="s">
        <v>126</v>
      </c>
      <c r="G38" s="46" t="s">
        <v>127</v>
      </c>
      <c r="H38" s="36">
        <v>40</v>
      </c>
      <c r="I38" s="23"/>
    </row>
    <row r="39" spans="1:9" s="17" customFormat="1" ht="24" customHeight="1" x14ac:dyDescent="0.15">
      <c r="A39" s="16" t="s">
        <v>118</v>
      </c>
      <c r="B39" s="23" t="s">
        <v>33</v>
      </c>
      <c r="C39" s="16" t="s">
        <v>37</v>
      </c>
      <c r="D39" s="16" t="s">
        <v>21</v>
      </c>
      <c r="E39" s="16" t="s">
        <v>128</v>
      </c>
      <c r="F39" s="47" t="s">
        <v>143</v>
      </c>
      <c r="G39" s="46" t="s">
        <v>129</v>
      </c>
      <c r="H39" s="36">
        <v>1233</v>
      </c>
      <c r="I39" s="23"/>
    </row>
    <row r="40" spans="1:9" s="17" customFormat="1" ht="24" customHeight="1" x14ac:dyDescent="0.15">
      <c r="A40" s="16" t="s">
        <v>102</v>
      </c>
      <c r="B40" s="23" t="s">
        <v>103</v>
      </c>
      <c r="C40" s="16" t="s">
        <v>37</v>
      </c>
      <c r="D40" s="16" t="s">
        <v>21</v>
      </c>
      <c r="E40" s="16" t="s">
        <v>104</v>
      </c>
      <c r="F40" s="22" t="s">
        <v>147</v>
      </c>
      <c r="G40" s="22"/>
      <c r="H40" s="36">
        <v>1500</v>
      </c>
      <c r="I40" s="40"/>
    </row>
    <row r="41" spans="1:9" s="17" customFormat="1" ht="24" customHeight="1" x14ac:dyDescent="0.15">
      <c r="A41" s="16" t="s">
        <v>100</v>
      </c>
      <c r="B41" s="23" t="s">
        <v>34</v>
      </c>
      <c r="C41" s="16" t="s">
        <v>37</v>
      </c>
      <c r="D41" s="16" t="s">
        <v>21</v>
      </c>
      <c r="E41" s="16" t="s">
        <v>96</v>
      </c>
      <c r="F41" s="23" t="s">
        <v>101</v>
      </c>
      <c r="G41" s="18"/>
      <c r="H41" s="45">
        <v>215</v>
      </c>
      <c r="I41" s="23" t="s">
        <v>22</v>
      </c>
    </row>
    <row r="42" spans="1:9" s="17" customFormat="1" ht="24" customHeight="1" x14ac:dyDescent="0.15">
      <c r="A42" s="16" t="s">
        <v>38</v>
      </c>
      <c r="B42" s="23" t="s">
        <v>43</v>
      </c>
      <c r="C42" s="16" t="s">
        <v>37</v>
      </c>
      <c r="D42" s="16" t="s">
        <v>21</v>
      </c>
      <c r="E42" s="16"/>
      <c r="F42" s="23" t="s">
        <v>48</v>
      </c>
      <c r="G42" s="35"/>
      <c r="H42" s="36">
        <v>5500</v>
      </c>
      <c r="I42" s="23"/>
    </row>
    <row r="43" spans="1:9" s="17" customFormat="1" ht="24" customHeight="1" x14ac:dyDescent="0.15">
      <c r="A43" s="16" t="s">
        <v>38</v>
      </c>
      <c r="B43" s="23" t="s">
        <v>44</v>
      </c>
      <c r="C43" s="16" t="s">
        <v>37</v>
      </c>
      <c r="D43" s="16" t="s">
        <v>21</v>
      </c>
      <c r="E43" s="16"/>
      <c r="F43" s="23" t="s">
        <v>49</v>
      </c>
      <c r="G43" s="35"/>
      <c r="H43" s="36">
        <v>3850</v>
      </c>
      <c r="I43" s="23"/>
    </row>
    <row r="44" spans="1:9" s="17" customFormat="1" ht="24" customHeight="1" x14ac:dyDescent="0.15">
      <c r="A44" s="16" t="s">
        <v>38</v>
      </c>
      <c r="B44" s="23" t="s">
        <v>45</v>
      </c>
      <c r="C44" s="16" t="s">
        <v>37</v>
      </c>
      <c r="D44" s="16" t="s">
        <v>21</v>
      </c>
      <c r="E44" s="16"/>
      <c r="F44" s="23" t="s">
        <v>50</v>
      </c>
      <c r="G44" s="35"/>
      <c r="H44" s="36">
        <v>8800</v>
      </c>
      <c r="I44" s="23"/>
    </row>
    <row r="45" spans="1:9" s="17" customFormat="1" ht="13.5" customHeight="1" x14ac:dyDescent="0.2">
      <c r="A45" s="16"/>
      <c r="B45" s="16"/>
      <c r="C45" s="16"/>
      <c r="D45" s="16"/>
      <c r="E45" s="16"/>
      <c r="F45" s="22"/>
      <c r="G45" s="16"/>
      <c r="H45" s="20"/>
      <c r="I45" s="23"/>
    </row>
    <row r="46" spans="1:9" s="34" customFormat="1" ht="13.5" customHeight="1" x14ac:dyDescent="0.15">
      <c r="A46" s="19"/>
      <c r="B46" s="19"/>
      <c r="C46" s="19"/>
      <c r="D46" s="19" t="s">
        <v>21</v>
      </c>
      <c r="E46" s="19"/>
      <c r="F46" s="32"/>
      <c r="G46" s="33" t="s">
        <v>16</v>
      </c>
      <c r="H46" s="21">
        <f>SUM(H10:H45)</f>
        <v>46386.600000000006</v>
      </c>
      <c r="I46" s="32"/>
    </row>
    <row r="47" spans="1:9" s="17" customFormat="1" ht="13.5" customHeight="1" x14ac:dyDescent="0.15">
      <c r="A47" s="16"/>
      <c r="B47" s="16"/>
      <c r="C47" s="16"/>
      <c r="D47" s="16"/>
      <c r="E47" s="16"/>
      <c r="F47" s="23"/>
      <c r="G47" s="19" t="s">
        <v>93</v>
      </c>
      <c r="H47" s="21">
        <f>H9+H46</f>
        <v>48906.600000000006</v>
      </c>
      <c r="I47" s="23"/>
    </row>
    <row r="49" spans="1:10" x14ac:dyDescent="0.2">
      <c r="A49" s="8"/>
      <c r="I49" s="28"/>
    </row>
    <row r="50" spans="1:10" x14ac:dyDescent="0.2">
      <c r="A50" s="8"/>
      <c r="B50" s="8" t="s">
        <v>0</v>
      </c>
      <c r="C50" s="8"/>
      <c r="D50" s="8"/>
      <c r="E50" s="8" t="s">
        <v>1</v>
      </c>
      <c r="F50" s="28"/>
      <c r="G50" s="8"/>
      <c r="H50" s="8" t="s">
        <v>2</v>
      </c>
      <c r="I50" s="28"/>
    </row>
    <row r="51" spans="1:10" x14ac:dyDescent="0.2">
      <c r="A51" s="8"/>
      <c r="B51" s="8"/>
      <c r="C51" s="8"/>
      <c r="D51" s="8"/>
      <c r="E51" s="8"/>
      <c r="F51" s="28"/>
      <c r="G51" s="8"/>
      <c r="H51" s="8"/>
      <c r="I51" s="28"/>
    </row>
    <row r="54" spans="1:10" ht="14.25" customHeight="1" x14ac:dyDescent="0.2">
      <c r="A54" s="9"/>
      <c r="B54" s="8" t="s">
        <v>3</v>
      </c>
      <c r="C54" s="8"/>
      <c r="D54" s="8"/>
      <c r="E54" s="8" t="s">
        <v>4</v>
      </c>
      <c r="F54" s="28"/>
      <c r="G54" s="8"/>
      <c r="H54" s="8" t="s">
        <v>5</v>
      </c>
    </row>
    <row r="55" spans="1:10" x14ac:dyDescent="0.2">
      <c r="B55" s="48" t="s">
        <v>144</v>
      </c>
      <c r="E55" s="48" t="s">
        <v>145</v>
      </c>
      <c r="H55" s="9" t="s">
        <v>146</v>
      </c>
    </row>
    <row r="56" spans="1:10" x14ac:dyDescent="0.2">
      <c r="B56" s="9"/>
      <c r="E56" s="9"/>
      <c r="H56" s="9"/>
    </row>
    <row r="57" spans="1:10" x14ac:dyDescent="0.2">
      <c r="A57" s="4" t="s">
        <v>17</v>
      </c>
      <c r="B57" s="9"/>
      <c r="E57" s="9"/>
      <c r="H57" s="9"/>
    </row>
    <row r="58" spans="1:10" x14ac:dyDescent="0.2">
      <c r="B58" s="9"/>
      <c r="E58" s="9"/>
      <c r="H58" s="9"/>
    </row>
    <row r="59" spans="1:10" ht="18" x14ac:dyDescent="0.25">
      <c r="A59" s="194"/>
      <c r="B59" s="194"/>
      <c r="C59" s="194"/>
      <c r="D59" s="194"/>
      <c r="E59" s="194"/>
      <c r="F59" s="194"/>
      <c r="G59" s="194"/>
      <c r="H59" s="194"/>
      <c r="I59" s="194"/>
      <c r="J59" s="10"/>
    </row>
    <row r="60" spans="1:10" ht="18" x14ac:dyDescent="0.25">
      <c r="B60" s="9"/>
      <c r="C60" s="10"/>
      <c r="E60" s="9"/>
      <c r="H60" s="9"/>
    </row>
    <row r="61" spans="1:10" x14ac:dyDescent="0.2">
      <c r="B61" s="9"/>
      <c r="E61" s="9"/>
      <c r="H61" s="9"/>
    </row>
    <row r="62" spans="1:10" ht="18" x14ac:dyDescent="0.25">
      <c r="A62" s="10"/>
      <c r="B62" s="6"/>
      <c r="C62" s="6"/>
      <c r="D62" s="6"/>
      <c r="E62" s="6"/>
      <c r="G62" s="6"/>
      <c r="H62" s="6"/>
      <c r="I62" s="29"/>
      <c r="J62" s="6"/>
    </row>
    <row r="63" spans="1:10" x14ac:dyDescent="0.2">
      <c r="A63" s="11"/>
      <c r="B63" s="11"/>
      <c r="C63" s="11"/>
      <c r="D63" s="11"/>
      <c r="E63" s="11"/>
      <c r="G63" s="11"/>
      <c r="H63" s="11"/>
      <c r="I63" s="30"/>
      <c r="J63" s="11"/>
    </row>
    <row r="64" spans="1:10" ht="15.75" customHeight="1" x14ac:dyDescent="0.2">
      <c r="A64" s="12"/>
      <c r="B64" s="12"/>
      <c r="C64" s="12"/>
      <c r="D64" s="12"/>
      <c r="E64" s="13"/>
      <c r="G64" s="13"/>
      <c r="H64" s="13"/>
      <c r="I64" s="13"/>
      <c r="J64" s="13"/>
    </row>
    <row r="65" spans="1:10" ht="15.75" x14ac:dyDescent="0.25">
      <c r="A65" s="3"/>
      <c r="B65" s="11"/>
      <c r="C65" s="11"/>
      <c r="D65" s="11"/>
      <c r="E65" s="3"/>
      <c r="G65" s="11"/>
      <c r="H65" s="11"/>
      <c r="I65" s="30"/>
      <c r="J65" s="11"/>
    </row>
    <row r="66" spans="1:10" ht="15.75" customHeight="1" x14ac:dyDescent="0.2">
      <c r="A66" s="12"/>
      <c r="B66" s="12"/>
      <c r="C66" s="12"/>
      <c r="D66" s="12"/>
      <c r="E66" s="13"/>
      <c r="G66" s="13"/>
      <c r="H66" s="13"/>
      <c r="I66" s="13"/>
      <c r="J66" s="13"/>
    </row>
    <row r="67" spans="1:10" ht="15.75" x14ac:dyDescent="0.25">
      <c r="A67" s="6"/>
      <c r="B67" s="14"/>
      <c r="C67" s="14"/>
      <c r="D67" s="14"/>
      <c r="E67" s="6"/>
      <c r="G67" s="14"/>
      <c r="H67" s="14"/>
      <c r="I67" s="31"/>
      <c r="J67" s="14"/>
    </row>
    <row r="68" spans="1:10" ht="15.75" x14ac:dyDescent="0.25">
      <c r="A68" s="6"/>
      <c r="B68" s="6"/>
      <c r="C68" s="6"/>
      <c r="D68" s="6"/>
      <c r="E68" s="5"/>
      <c r="G68" s="5"/>
      <c r="H68" s="5"/>
      <c r="I68" s="25"/>
      <c r="J68" s="5"/>
    </row>
    <row r="69" spans="1:10" ht="15.75" x14ac:dyDescent="0.25">
      <c r="A69" s="6"/>
      <c r="B69" s="6"/>
      <c r="C69" s="6"/>
      <c r="D69" s="3"/>
      <c r="E69" s="5"/>
      <c r="G69" s="5"/>
      <c r="H69" s="5"/>
      <c r="I69" s="25"/>
      <c r="J69" s="5"/>
    </row>
    <row r="70" spans="1:10" ht="15.75" x14ac:dyDescent="0.25">
      <c r="A70" s="6"/>
      <c r="B70" s="6"/>
      <c r="C70" s="6"/>
      <c r="D70" s="3"/>
      <c r="E70" s="5"/>
      <c r="G70" s="5"/>
      <c r="H70" s="5"/>
      <c r="I70" s="25"/>
      <c r="J70" s="5"/>
    </row>
    <row r="71" spans="1:10" ht="15.75" x14ac:dyDescent="0.25">
      <c r="A71" s="6"/>
      <c r="B71" s="6"/>
      <c r="C71" s="6"/>
      <c r="D71" s="3"/>
      <c r="E71" s="5"/>
      <c r="G71" s="5"/>
      <c r="H71" s="5"/>
      <c r="I71" s="25"/>
      <c r="J71" s="5"/>
    </row>
    <row r="72" spans="1:10" ht="15.75" x14ac:dyDescent="0.25">
      <c r="A72" s="6"/>
      <c r="B72" s="6"/>
      <c r="C72" s="6"/>
      <c r="D72" s="6"/>
      <c r="E72" s="5"/>
      <c r="G72" s="5"/>
      <c r="H72" s="5"/>
      <c r="I72" s="25"/>
      <c r="J72" s="5"/>
    </row>
    <row r="73" spans="1:10" ht="15.75" x14ac:dyDescent="0.25">
      <c r="A73" s="6"/>
      <c r="B73" s="6"/>
      <c r="C73" s="6"/>
      <c r="D73" s="6"/>
      <c r="E73" s="5"/>
      <c r="G73" s="5"/>
      <c r="H73" s="5"/>
      <c r="I73" s="25"/>
      <c r="J73" s="5"/>
    </row>
    <row r="74" spans="1:10" ht="15.75" x14ac:dyDescent="0.25">
      <c r="A74" s="6"/>
      <c r="B74" s="6"/>
      <c r="C74" s="6"/>
      <c r="D74" s="6"/>
      <c r="E74" s="5"/>
      <c r="G74" s="5"/>
      <c r="H74" s="5"/>
      <c r="I74" s="25"/>
      <c r="J74" s="5"/>
    </row>
    <row r="75" spans="1:10" ht="15.75" x14ac:dyDescent="0.25">
      <c r="A75" s="6"/>
      <c r="B75" s="6"/>
      <c r="C75" s="6"/>
      <c r="D75" s="6"/>
      <c r="E75" s="5"/>
      <c r="G75" s="5"/>
      <c r="H75" s="5"/>
      <c r="I75" s="25"/>
      <c r="J75" s="5"/>
    </row>
    <row r="76" spans="1:10" ht="15.75" x14ac:dyDescent="0.25">
      <c r="A76" s="6"/>
      <c r="B76" s="6"/>
      <c r="C76" s="6"/>
      <c r="D76" s="6"/>
      <c r="E76" s="5"/>
      <c r="G76" s="5"/>
      <c r="H76" s="5"/>
      <c r="I76" s="25"/>
      <c r="J76" s="5"/>
    </row>
    <row r="77" spans="1:10" ht="15.75" x14ac:dyDescent="0.25">
      <c r="A77" s="6"/>
      <c r="B77" s="6"/>
      <c r="C77" s="6"/>
      <c r="D77" s="6"/>
      <c r="E77" s="5"/>
      <c r="G77" s="5"/>
      <c r="H77" s="5"/>
      <c r="I77" s="25"/>
      <c r="J77" s="5"/>
    </row>
    <row r="78" spans="1:10" ht="15.75" x14ac:dyDescent="0.25">
      <c r="A78" s="6"/>
      <c r="B78" s="6"/>
      <c r="C78" s="6"/>
      <c r="D78" s="6"/>
      <c r="E78" s="5"/>
      <c r="G78" s="5"/>
      <c r="H78" s="5"/>
      <c r="I78" s="25"/>
      <c r="J78" s="5"/>
    </row>
    <row r="79" spans="1:10" ht="15.75" x14ac:dyDescent="0.25">
      <c r="A79" s="6"/>
      <c r="B79" s="6"/>
      <c r="C79" s="6"/>
      <c r="D79" s="6"/>
      <c r="E79" s="5"/>
      <c r="G79" s="5"/>
      <c r="H79" s="5"/>
      <c r="I79" s="25"/>
      <c r="J79" s="5"/>
    </row>
    <row r="80" spans="1:10" ht="15.75" x14ac:dyDescent="0.25">
      <c r="A80" s="6"/>
      <c r="B80" s="6"/>
      <c r="C80" s="6"/>
      <c r="D80" s="6"/>
      <c r="E80" s="5"/>
      <c r="G80" s="5"/>
      <c r="H80" s="5"/>
      <c r="I80" s="25"/>
      <c r="J80" s="5"/>
    </row>
    <row r="81" spans="1:10" ht="15.75" x14ac:dyDescent="0.25">
      <c r="A81" s="6"/>
      <c r="B81" s="6"/>
      <c r="C81" s="6"/>
      <c r="D81" s="6"/>
      <c r="E81" s="5"/>
      <c r="G81" s="5"/>
      <c r="H81" s="5"/>
      <c r="I81" s="25"/>
      <c r="J81" s="5"/>
    </row>
    <row r="82" spans="1:10" ht="15.75" x14ac:dyDescent="0.25">
      <c r="A82" s="6"/>
      <c r="B82" s="6"/>
      <c r="C82" s="6"/>
      <c r="D82" s="6"/>
      <c r="E82" s="5"/>
      <c r="G82" s="5"/>
      <c r="H82" s="5"/>
      <c r="I82" s="25"/>
      <c r="J82" s="5"/>
    </row>
    <row r="83" spans="1:10" ht="15.75" x14ac:dyDescent="0.25">
      <c r="A83" s="6"/>
      <c r="B83" s="6"/>
      <c r="C83" s="6"/>
      <c r="D83" s="6"/>
      <c r="E83" s="5"/>
      <c r="G83" s="5"/>
      <c r="H83" s="5"/>
      <c r="I83" s="25"/>
      <c r="J83" s="5"/>
    </row>
    <row r="84" spans="1:10" ht="15.75" x14ac:dyDescent="0.25">
      <c r="A84" s="6"/>
      <c r="E84" s="15"/>
    </row>
  </sheetData>
  <mergeCells count="4">
    <mergeCell ref="A2:J2"/>
    <mergeCell ref="A4:I4"/>
    <mergeCell ref="A5:I5"/>
    <mergeCell ref="A59:I59"/>
  </mergeCells>
  <printOptions horizontalCentered="1"/>
  <pageMargins left="0.70866141732283472" right="0.70866141732283472" top="0.74803149606299213" bottom="0.74803149606299213" header="0.31496062992125984" footer="0.31496062992125984"/>
  <pageSetup scale="57" fitToHeight="2" orientation="landscape" r:id="rId1"/>
  <rowBreaks count="1" manualBreakCount="1">
    <brk id="5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J251"/>
  <sheetViews>
    <sheetView view="pageBreakPreview" topLeftCell="A198" zoomScale="85" zoomScaleNormal="100" zoomScaleSheetLayoutView="85" workbookViewId="0">
      <selection activeCell="F207" sqref="F207"/>
    </sheetView>
  </sheetViews>
  <sheetFormatPr baseColWidth="10" defaultRowHeight="12.75" x14ac:dyDescent="0.2"/>
  <cols>
    <col min="1" max="1" width="8.42578125" style="9" customWidth="1"/>
    <col min="2" max="2" width="19.28515625" style="9" customWidth="1"/>
    <col min="3" max="3" width="16.5703125" style="9" customWidth="1"/>
    <col min="4" max="4" width="23.28515625" style="9" customWidth="1"/>
    <col min="5" max="5" width="20.85546875" style="9" customWidth="1"/>
    <col min="6" max="6" width="26.28515625" style="76" customWidth="1"/>
    <col min="7" max="7" width="17.42578125" style="9" customWidth="1"/>
    <col min="8" max="8" width="12.42578125" style="9" customWidth="1"/>
    <col min="9" max="9" width="22.140625" style="76" customWidth="1"/>
    <col min="10" max="16384" width="11.42578125" style="9"/>
  </cols>
  <sheetData>
    <row r="1" spans="1:10" s="2" customFormat="1" x14ac:dyDescent="0.2">
      <c r="F1" s="24"/>
      <c r="I1" s="24"/>
    </row>
    <row r="2" spans="1:10" s="2" customFormat="1" ht="15.75" customHeight="1" x14ac:dyDescent="0.2">
      <c r="A2" s="193" t="s">
        <v>18</v>
      </c>
      <c r="B2" s="193"/>
      <c r="C2" s="193"/>
      <c r="D2" s="193"/>
      <c r="E2" s="193"/>
      <c r="F2" s="193"/>
      <c r="G2" s="193"/>
      <c r="H2" s="193"/>
      <c r="I2" s="193"/>
      <c r="J2" s="193"/>
    </row>
    <row r="3" spans="1:10" s="2" customFormat="1" ht="8.25" customHeight="1" x14ac:dyDescent="0.25">
      <c r="A3" s="6"/>
      <c r="B3" s="6"/>
      <c r="C3" s="6"/>
      <c r="D3" s="6"/>
      <c r="E3" s="6"/>
      <c r="F3" s="29"/>
      <c r="G3" s="6"/>
      <c r="H3" s="6"/>
      <c r="I3" s="29"/>
      <c r="J3" s="6"/>
    </row>
    <row r="4" spans="1:10" s="2" customFormat="1" ht="15.75" customHeight="1" x14ac:dyDescent="0.25">
      <c r="A4" s="193" t="s">
        <v>19</v>
      </c>
      <c r="B4" s="193"/>
      <c r="C4" s="193"/>
      <c r="D4" s="193"/>
      <c r="E4" s="193"/>
      <c r="F4" s="193"/>
      <c r="G4" s="193"/>
      <c r="H4" s="193"/>
      <c r="I4" s="193"/>
      <c r="J4" s="6"/>
    </row>
    <row r="5" spans="1:10" s="2" customFormat="1" ht="15.75" customHeight="1" x14ac:dyDescent="0.25">
      <c r="A5" s="195" t="s">
        <v>1078</v>
      </c>
      <c r="B5" s="195"/>
      <c r="C5" s="195"/>
      <c r="D5" s="195"/>
      <c r="E5" s="195"/>
      <c r="F5" s="195"/>
      <c r="G5" s="195"/>
      <c r="H5" s="195"/>
      <c r="I5" s="195"/>
      <c r="J5" s="3"/>
    </row>
    <row r="6" spans="1:10" s="2" customFormat="1" ht="15.75" customHeight="1" x14ac:dyDescent="0.25">
      <c r="A6" s="66"/>
      <c r="B6" s="65"/>
      <c r="C6" s="65"/>
      <c r="D6" s="65"/>
      <c r="E6" s="65"/>
      <c r="F6" s="67"/>
      <c r="G6" s="65"/>
      <c r="H6" s="65"/>
      <c r="I6" s="67"/>
      <c r="J6" s="65"/>
    </row>
    <row r="7" spans="1:10" s="17" customFormat="1" ht="46.5" customHeight="1" x14ac:dyDescent="0.15">
      <c r="A7" s="68" t="s">
        <v>6</v>
      </c>
      <c r="B7" s="68" t="s">
        <v>7</v>
      </c>
      <c r="C7" s="68" t="s">
        <v>8</v>
      </c>
      <c r="D7" s="68" t="s">
        <v>9</v>
      </c>
      <c r="E7" s="68" t="s">
        <v>10</v>
      </c>
      <c r="F7" s="68" t="s">
        <v>11</v>
      </c>
      <c r="G7" s="68" t="s">
        <v>12</v>
      </c>
      <c r="H7" s="68" t="s">
        <v>13</v>
      </c>
      <c r="I7" s="68" t="s">
        <v>14</v>
      </c>
      <c r="J7" s="69"/>
    </row>
    <row r="8" spans="1:10" s="17" customFormat="1" ht="38.25" customHeight="1" x14ac:dyDescent="0.15">
      <c r="A8" s="16" t="s">
        <v>886</v>
      </c>
      <c r="B8" s="16" t="s">
        <v>169</v>
      </c>
      <c r="C8" s="16" t="s">
        <v>834</v>
      </c>
      <c r="D8" s="16" t="s">
        <v>831</v>
      </c>
      <c r="E8" s="23" t="s">
        <v>862</v>
      </c>
      <c r="F8" s="23" t="s">
        <v>185</v>
      </c>
      <c r="G8" s="18"/>
      <c r="H8" s="45">
        <v>2500</v>
      </c>
      <c r="I8" s="23" t="s">
        <v>22</v>
      </c>
    </row>
    <row r="9" spans="1:10" s="17" customFormat="1" ht="41.25" customHeight="1" x14ac:dyDescent="0.15">
      <c r="A9" s="16" t="s">
        <v>884</v>
      </c>
      <c r="B9" s="16" t="s">
        <v>169</v>
      </c>
      <c r="C9" s="16" t="s">
        <v>834</v>
      </c>
      <c r="D9" s="16" t="s">
        <v>831</v>
      </c>
      <c r="E9" s="23" t="s">
        <v>857</v>
      </c>
      <c r="F9" s="23" t="s">
        <v>187</v>
      </c>
      <c r="G9" s="18" t="s">
        <v>188</v>
      </c>
      <c r="H9" s="45">
        <v>2500</v>
      </c>
      <c r="I9" s="23" t="s">
        <v>22</v>
      </c>
    </row>
    <row r="10" spans="1:10" s="17" customFormat="1" ht="48.75" customHeight="1" x14ac:dyDescent="0.15">
      <c r="A10" s="16" t="s">
        <v>885</v>
      </c>
      <c r="B10" s="16" t="s">
        <v>169</v>
      </c>
      <c r="C10" s="16" t="s">
        <v>834</v>
      </c>
      <c r="D10" s="16" t="s">
        <v>831</v>
      </c>
      <c r="E10" s="23" t="s">
        <v>861</v>
      </c>
      <c r="F10" s="23" t="s">
        <v>184</v>
      </c>
      <c r="G10" s="18"/>
      <c r="H10" s="45">
        <v>2400</v>
      </c>
      <c r="I10" s="23" t="s">
        <v>22</v>
      </c>
    </row>
    <row r="11" spans="1:10" s="17" customFormat="1" ht="49.5" customHeight="1" x14ac:dyDescent="0.15">
      <c r="A11" s="16" t="s">
        <v>885</v>
      </c>
      <c r="B11" s="16" t="s">
        <v>169</v>
      </c>
      <c r="C11" s="16" t="s">
        <v>834</v>
      </c>
      <c r="D11" s="16" t="s">
        <v>831</v>
      </c>
      <c r="E11" s="23" t="s">
        <v>860</v>
      </c>
      <c r="F11" s="23" t="s">
        <v>225</v>
      </c>
      <c r="G11" s="18" t="s">
        <v>226</v>
      </c>
      <c r="H11" s="45">
        <v>2100</v>
      </c>
      <c r="I11" s="23" t="s">
        <v>22</v>
      </c>
    </row>
    <row r="12" spans="1:10" s="17" customFormat="1" ht="45.75" customHeight="1" x14ac:dyDescent="0.15">
      <c r="A12" s="16" t="s">
        <v>885</v>
      </c>
      <c r="B12" s="16" t="s">
        <v>169</v>
      </c>
      <c r="C12" s="16" t="s">
        <v>834</v>
      </c>
      <c r="D12" s="16" t="s">
        <v>831</v>
      </c>
      <c r="E12" s="23" t="s">
        <v>858</v>
      </c>
      <c r="F12" s="23" t="s">
        <v>254</v>
      </c>
      <c r="G12" s="18" t="s">
        <v>255</v>
      </c>
      <c r="H12" s="45">
        <v>2100</v>
      </c>
      <c r="I12" s="23" t="s">
        <v>22</v>
      </c>
    </row>
    <row r="13" spans="1:10" s="17" customFormat="1" ht="41.25" customHeight="1" x14ac:dyDescent="0.15">
      <c r="A13" s="16" t="s">
        <v>885</v>
      </c>
      <c r="B13" s="16" t="s">
        <v>169</v>
      </c>
      <c r="C13" s="16" t="s">
        <v>834</v>
      </c>
      <c r="D13" s="16" t="s">
        <v>831</v>
      </c>
      <c r="E13" s="23" t="s">
        <v>857</v>
      </c>
      <c r="F13" s="23" t="s">
        <v>187</v>
      </c>
      <c r="G13" s="18" t="s">
        <v>188</v>
      </c>
      <c r="H13" s="45">
        <v>5000</v>
      </c>
      <c r="I13" s="23" t="s">
        <v>22</v>
      </c>
    </row>
    <row r="14" spans="1:10" s="17" customFormat="1" ht="49.5" customHeight="1" x14ac:dyDescent="0.15">
      <c r="A14" s="16" t="s">
        <v>885</v>
      </c>
      <c r="B14" s="16" t="s">
        <v>169</v>
      </c>
      <c r="C14" s="16" t="s">
        <v>834</v>
      </c>
      <c r="D14" s="16" t="s">
        <v>831</v>
      </c>
      <c r="E14" s="23" t="s">
        <v>856</v>
      </c>
      <c r="F14" s="23" t="s">
        <v>409</v>
      </c>
      <c r="G14" s="18" t="s">
        <v>402</v>
      </c>
      <c r="H14" s="45">
        <v>2100</v>
      </c>
      <c r="I14" s="23" t="s">
        <v>22</v>
      </c>
    </row>
    <row r="15" spans="1:10" s="17" customFormat="1" ht="44.25" customHeight="1" x14ac:dyDescent="0.15">
      <c r="A15" s="16" t="s">
        <v>885</v>
      </c>
      <c r="B15" s="16" t="s">
        <v>169</v>
      </c>
      <c r="C15" s="16" t="s">
        <v>834</v>
      </c>
      <c r="D15" s="16" t="s">
        <v>831</v>
      </c>
      <c r="E15" s="23" t="s">
        <v>855</v>
      </c>
      <c r="F15" s="23" t="s">
        <v>854</v>
      </c>
      <c r="G15" s="18"/>
      <c r="H15" s="45">
        <v>2400</v>
      </c>
      <c r="I15" s="23" t="s">
        <v>22</v>
      </c>
    </row>
    <row r="16" spans="1:10" s="17" customFormat="1" ht="48" customHeight="1" x14ac:dyDescent="0.15">
      <c r="A16" s="16" t="s">
        <v>885</v>
      </c>
      <c r="B16" s="16" t="s">
        <v>169</v>
      </c>
      <c r="C16" s="16" t="s">
        <v>834</v>
      </c>
      <c r="D16" s="16" t="s">
        <v>831</v>
      </c>
      <c r="E16" s="23" t="s">
        <v>853</v>
      </c>
      <c r="F16" s="23" t="s">
        <v>230</v>
      </c>
      <c r="G16" s="18" t="s">
        <v>231</v>
      </c>
      <c r="H16" s="45">
        <v>1500</v>
      </c>
      <c r="I16" s="23" t="s">
        <v>22</v>
      </c>
    </row>
    <row r="17" spans="1:9" s="17" customFormat="1" ht="38.25" customHeight="1" x14ac:dyDescent="0.15">
      <c r="A17" s="16" t="s">
        <v>885</v>
      </c>
      <c r="B17" s="16" t="s">
        <v>169</v>
      </c>
      <c r="C17" s="16" t="s">
        <v>834</v>
      </c>
      <c r="D17" s="16" t="s">
        <v>831</v>
      </c>
      <c r="E17" s="23" t="s">
        <v>852</v>
      </c>
      <c r="F17" s="23" t="s">
        <v>198</v>
      </c>
      <c r="G17" s="18" t="s">
        <v>199</v>
      </c>
      <c r="H17" s="45">
        <v>1800</v>
      </c>
      <c r="I17" s="23" t="s">
        <v>22</v>
      </c>
    </row>
    <row r="18" spans="1:9" s="17" customFormat="1" ht="44.25" customHeight="1" x14ac:dyDescent="0.15">
      <c r="A18" s="16" t="s">
        <v>885</v>
      </c>
      <c r="B18" s="16" t="s">
        <v>169</v>
      </c>
      <c r="C18" s="16" t="s">
        <v>834</v>
      </c>
      <c r="D18" s="16" t="s">
        <v>831</v>
      </c>
      <c r="E18" s="23" t="s">
        <v>847</v>
      </c>
      <c r="F18" s="23" t="s">
        <v>219</v>
      </c>
      <c r="G18" s="18" t="s">
        <v>220</v>
      </c>
      <c r="H18" s="45">
        <v>2100</v>
      </c>
      <c r="I18" s="23" t="s">
        <v>22</v>
      </c>
    </row>
    <row r="19" spans="1:9" s="17" customFormat="1" ht="44.25" customHeight="1" x14ac:dyDescent="0.15">
      <c r="A19" s="16" t="s">
        <v>885</v>
      </c>
      <c r="B19" s="16" t="s">
        <v>169</v>
      </c>
      <c r="C19" s="16" t="s">
        <v>834</v>
      </c>
      <c r="D19" s="16" t="s">
        <v>831</v>
      </c>
      <c r="E19" s="23" t="s">
        <v>847</v>
      </c>
      <c r="F19" s="23" t="s">
        <v>219</v>
      </c>
      <c r="G19" s="18" t="s">
        <v>220</v>
      </c>
      <c r="H19" s="45">
        <v>2100</v>
      </c>
      <c r="I19" s="23" t="s">
        <v>22</v>
      </c>
    </row>
    <row r="20" spans="1:9" s="17" customFormat="1" ht="45.75" customHeight="1" x14ac:dyDescent="0.15">
      <c r="A20" s="16" t="s">
        <v>885</v>
      </c>
      <c r="B20" s="16" t="s">
        <v>169</v>
      </c>
      <c r="C20" s="16" t="s">
        <v>834</v>
      </c>
      <c r="D20" s="16" t="s">
        <v>831</v>
      </c>
      <c r="E20" s="23" t="s">
        <v>846</v>
      </c>
      <c r="F20" s="23" t="s">
        <v>254</v>
      </c>
      <c r="G20" s="18" t="s">
        <v>259</v>
      </c>
      <c r="H20" s="45">
        <v>2100</v>
      </c>
      <c r="I20" s="23" t="s">
        <v>22</v>
      </c>
    </row>
    <row r="21" spans="1:9" s="17" customFormat="1" ht="45" customHeight="1" x14ac:dyDescent="0.15">
      <c r="A21" s="16" t="s">
        <v>885</v>
      </c>
      <c r="B21" s="16" t="s">
        <v>169</v>
      </c>
      <c r="C21" s="16" t="s">
        <v>834</v>
      </c>
      <c r="D21" s="16" t="s">
        <v>831</v>
      </c>
      <c r="E21" s="23" t="s">
        <v>845</v>
      </c>
      <c r="F21" s="23" t="s">
        <v>192</v>
      </c>
      <c r="G21" s="55" t="s">
        <v>193</v>
      </c>
      <c r="H21" s="45">
        <v>6600</v>
      </c>
      <c r="I21" s="23" t="s">
        <v>22</v>
      </c>
    </row>
    <row r="22" spans="1:9" s="17" customFormat="1" ht="45.75" customHeight="1" x14ac:dyDescent="0.15">
      <c r="A22" s="16" t="s">
        <v>885</v>
      </c>
      <c r="B22" s="16" t="s">
        <v>169</v>
      </c>
      <c r="C22" s="16" t="s">
        <v>834</v>
      </c>
      <c r="D22" s="16" t="s">
        <v>831</v>
      </c>
      <c r="E22" s="54" t="s">
        <v>844</v>
      </c>
      <c r="F22" s="23" t="s">
        <v>187</v>
      </c>
      <c r="G22" s="18" t="s">
        <v>188</v>
      </c>
      <c r="H22" s="45">
        <v>2500</v>
      </c>
      <c r="I22" s="23" t="s">
        <v>22</v>
      </c>
    </row>
    <row r="23" spans="1:9" s="17" customFormat="1" ht="45.75" customHeight="1" x14ac:dyDescent="0.15">
      <c r="A23" s="16" t="s">
        <v>885</v>
      </c>
      <c r="B23" s="16" t="s">
        <v>169</v>
      </c>
      <c r="C23" s="16" t="s">
        <v>834</v>
      </c>
      <c r="D23" s="16" t="s">
        <v>831</v>
      </c>
      <c r="E23" s="54" t="s">
        <v>844</v>
      </c>
      <c r="F23" s="23" t="s">
        <v>187</v>
      </c>
      <c r="G23" s="18" t="s">
        <v>188</v>
      </c>
      <c r="H23" s="45">
        <v>5400</v>
      </c>
      <c r="I23" s="23" t="s">
        <v>22</v>
      </c>
    </row>
    <row r="24" spans="1:9" s="17" customFormat="1" ht="55.5" customHeight="1" x14ac:dyDescent="0.15">
      <c r="A24" s="16" t="s">
        <v>885</v>
      </c>
      <c r="B24" s="16" t="s">
        <v>169</v>
      </c>
      <c r="C24" s="16" t="s">
        <v>834</v>
      </c>
      <c r="D24" s="16" t="s">
        <v>831</v>
      </c>
      <c r="E24" s="22" t="s">
        <v>843</v>
      </c>
      <c r="F24" s="23" t="s">
        <v>195</v>
      </c>
      <c r="G24" s="18" t="s">
        <v>196</v>
      </c>
      <c r="H24" s="45">
        <v>2100</v>
      </c>
      <c r="I24" s="23" t="s">
        <v>22</v>
      </c>
    </row>
    <row r="25" spans="1:9" s="17" customFormat="1" ht="54.75" customHeight="1" x14ac:dyDescent="0.15">
      <c r="A25" s="16" t="s">
        <v>885</v>
      </c>
      <c r="B25" s="16" t="s">
        <v>169</v>
      </c>
      <c r="C25" s="16" t="s">
        <v>834</v>
      </c>
      <c r="D25" s="16" t="s">
        <v>831</v>
      </c>
      <c r="E25" s="23" t="s">
        <v>842</v>
      </c>
      <c r="F25" s="23" t="s">
        <v>251</v>
      </c>
      <c r="G25" s="18" t="s">
        <v>252</v>
      </c>
      <c r="H25" s="45">
        <v>2100</v>
      </c>
      <c r="I25" s="23" t="s">
        <v>22</v>
      </c>
    </row>
    <row r="26" spans="1:9" s="17" customFormat="1" ht="47.25" customHeight="1" x14ac:dyDescent="0.15">
      <c r="A26" s="16" t="s">
        <v>885</v>
      </c>
      <c r="B26" s="16" t="s">
        <v>169</v>
      </c>
      <c r="C26" s="16" t="s">
        <v>834</v>
      </c>
      <c r="D26" s="16" t="s">
        <v>831</v>
      </c>
      <c r="E26" s="23" t="s">
        <v>841</v>
      </c>
      <c r="F26" s="23" t="s">
        <v>213</v>
      </c>
      <c r="G26" s="18" t="s">
        <v>392</v>
      </c>
      <c r="H26" s="45">
        <v>3400</v>
      </c>
      <c r="I26" s="23" t="s">
        <v>22</v>
      </c>
    </row>
    <row r="27" spans="1:9" s="17" customFormat="1" ht="47.25" customHeight="1" x14ac:dyDescent="0.15">
      <c r="A27" s="16" t="s">
        <v>885</v>
      </c>
      <c r="B27" s="16" t="s">
        <v>169</v>
      </c>
      <c r="C27" s="16" t="s">
        <v>834</v>
      </c>
      <c r="D27" s="16" t="s">
        <v>831</v>
      </c>
      <c r="E27" s="23" t="s">
        <v>863</v>
      </c>
      <c r="F27" s="23" t="s">
        <v>216</v>
      </c>
      <c r="G27" s="18" t="s">
        <v>217</v>
      </c>
      <c r="H27" s="45">
        <v>2100</v>
      </c>
      <c r="I27" s="23" t="s">
        <v>22</v>
      </c>
    </row>
    <row r="28" spans="1:9" s="17" customFormat="1" ht="60.75" customHeight="1" x14ac:dyDescent="0.15">
      <c r="A28" s="16" t="s">
        <v>885</v>
      </c>
      <c r="B28" s="16" t="s">
        <v>169</v>
      </c>
      <c r="C28" s="16" t="s">
        <v>834</v>
      </c>
      <c r="D28" s="16" t="s">
        <v>831</v>
      </c>
      <c r="E28" s="23" t="s">
        <v>840</v>
      </c>
      <c r="F28" s="23" t="s">
        <v>403</v>
      </c>
      <c r="G28" s="18" t="s">
        <v>261</v>
      </c>
      <c r="H28" s="45">
        <v>2100</v>
      </c>
      <c r="I28" s="23" t="s">
        <v>22</v>
      </c>
    </row>
    <row r="29" spans="1:9" s="17" customFormat="1" ht="59.25" customHeight="1" x14ac:dyDescent="0.15">
      <c r="A29" s="16" t="s">
        <v>885</v>
      </c>
      <c r="B29" s="16" t="s">
        <v>169</v>
      </c>
      <c r="C29" s="16" t="s">
        <v>834</v>
      </c>
      <c r="D29" s="16" t="s">
        <v>831</v>
      </c>
      <c r="E29" s="23" t="s">
        <v>839</v>
      </c>
      <c r="F29" s="23" t="s">
        <v>266</v>
      </c>
      <c r="G29" s="18" t="s">
        <v>267</v>
      </c>
      <c r="H29" s="45">
        <v>2100</v>
      </c>
      <c r="I29" s="23" t="s">
        <v>22</v>
      </c>
    </row>
    <row r="30" spans="1:9" s="17" customFormat="1" ht="44.25" customHeight="1" x14ac:dyDescent="0.15">
      <c r="A30" s="16" t="s">
        <v>885</v>
      </c>
      <c r="B30" s="16" t="s">
        <v>169</v>
      </c>
      <c r="C30" s="16" t="s">
        <v>834</v>
      </c>
      <c r="D30" s="16" t="s">
        <v>831</v>
      </c>
      <c r="E30" s="23" t="s">
        <v>838</v>
      </c>
      <c r="F30" s="23" t="s">
        <v>246</v>
      </c>
      <c r="G30" s="18" t="s">
        <v>247</v>
      </c>
      <c r="H30" s="45">
        <v>800</v>
      </c>
      <c r="I30" s="23" t="s">
        <v>22</v>
      </c>
    </row>
    <row r="31" spans="1:9" s="17" customFormat="1" ht="44.25" customHeight="1" x14ac:dyDescent="0.15">
      <c r="A31" s="16" t="s">
        <v>885</v>
      </c>
      <c r="B31" s="16" t="s">
        <v>169</v>
      </c>
      <c r="C31" s="16" t="s">
        <v>834</v>
      </c>
      <c r="D31" s="16" t="s">
        <v>831</v>
      </c>
      <c r="E31" s="23" t="s">
        <v>838</v>
      </c>
      <c r="F31" s="23" t="s">
        <v>246</v>
      </c>
      <c r="G31" s="18" t="s">
        <v>247</v>
      </c>
      <c r="H31" s="45">
        <v>1500</v>
      </c>
      <c r="I31" s="23" t="s">
        <v>22</v>
      </c>
    </row>
    <row r="32" spans="1:9" s="17" customFormat="1" ht="44.25" customHeight="1" x14ac:dyDescent="0.15">
      <c r="A32" s="16" t="s">
        <v>885</v>
      </c>
      <c r="B32" s="16" t="s">
        <v>169</v>
      </c>
      <c r="C32" s="16" t="s">
        <v>834</v>
      </c>
      <c r="D32" s="16" t="s">
        <v>831</v>
      </c>
      <c r="E32" s="23" t="s">
        <v>836</v>
      </c>
      <c r="F32" s="23" t="s">
        <v>201</v>
      </c>
      <c r="G32" s="18" t="s">
        <v>202</v>
      </c>
      <c r="H32" s="45">
        <v>2200</v>
      </c>
      <c r="I32" s="23" t="s">
        <v>22</v>
      </c>
    </row>
    <row r="33" spans="1:9" s="17" customFormat="1" ht="66" customHeight="1" x14ac:dyDescent="0.15">
      <c r="A33" s="16" t="s">
        <v>885</v>
      </c>
      <c r="B33" s="16" t="s">
        <v>169</v>
      </c>
      <c r="C33" s="16" t="s">
        <v>834</v>
      </c>
      <c r="D33" s="16" t="s">
        <v>831</v>
      </c>
      <c r="E33" s="23" t="s">
        <v>1018</v>
      </c>
      <c r="F33" s="23" t="s">
        <v>832</v>
      </c>
      <c r="G33" s="18" t="s">
        <v>833</v>
      </c>
      <c r="H33" s="45">
        <v>2100</v>
      </c>
      <c r="I33" s="23" t="s">
        <v>22</v>
      </c>
    </row>
    <row r="34" spans="1:9" s="17" customFormat="1" ht="55.5" customHeight="1" x14ac:dyDescent="0.15">
      <c r="A34" s="16" t="s">
        <v>885</v>
      </c>
      <c r="B34" s="16" t="s">
        <v>169</v>
      </c>
      <c r="C34" s="16" t="s">
        <v>834</v>
      </c>
      <c r="D34" s="16" t="s">
        <v>831</v>
      </c>
      <c r="E34" s="23" t="s">
        <v>835</v>
      </c>
      <c r="F34" s="23" t="s">
        <v>189</v>
      </c>
      <c r="G34" s="18" t="s">
        <v>190</v>
      </c>
      <c r="H34" s="45">
        <v>2100</v>
      </c>
      <c r="I34" s="23" t="s">
        <v>22</v>
      </c>
    </row>
    <row r="35" spans="1:9" s="34" customFormat="1" ht="13.5" customHeight="1" x14ac:dyDescent="0.15">
      <c r="A35" s="19"/>
      <c r="B35" s="19"/>
      <c r="C35" s="19"/>
      <c r="D35" s="19"/>
      <c r="E35" s="19"/>
      <c r="F35" s="32"/>
      <c r="G35" s="33" t="s">
        <v>159</v>
      </c>
      <c r="H35" s="21">
        <f>SUM(H8:H34)</f>
        <v>67800</v>
      </c>
      <c r="I35" s="32"/>
    </row>
    <row r="36" spans="1:9" s="34" customFormat="1" ht="13.5" customHeight="1" x14ac:dyDescent="0.15">
      <c r="A36" s="19"/>
      <c r="B36" s="19"/>
      <c r="C36" s="19"/>
      <c r="D36" s="19"/>
      <c r="E36" s="19"/>
      <c r="F36" s="32"/>
      <c r="G36" s="33"/>
      <c r="H36" s="21"/>
      <c r="I36" s="32"/>
    </row>
    <row r="37" spans="1:9" s="60" customFormat="1" ht="23.25" customHeight="1" x14ac:dyDescent="0.2">
      <c r="A37" s="53" t="s">
        <v>39</v>
      </c>
      <c r="B37" s="54" t="s">
        <v>42</v>
      </c>
      <c r="C37" s="53" t="s">
        <v>47</v>
      </c>
      <c r="D37" s="54" t="s">
        <v>46</v>
      </c>
      <c r="E37" s="53" t="s">
        <v>40</v>
      </c>
      <c r="F37" s="56" t="s">
        <v>41</v>
      </c>
      <c r="G37" s="53"/>
      <c r="H37" s="57">
        <v>2400</v>
      </c>
      <c r="I37" s="54"/>
    </row>
    <row r="38" spans="1:9" s="17" customFormat="1" ht="13.5" customHeight="1" x14ac:dyDescent="0.15">
      <c r="A38" s="16"/>
      <c r="B38" s="16"/>
      <c r="C38" s="16"/>
      <c r="D38" s="16"/>
      <c r="E38" s="16"/>
      <c r="F38" s="23"/>
      <c r="G38" s="33" t="s">
        <v>160</v>
      </c>
      <c r="H38" s="21">
        <f>SUM(H37:H37)</f>
        <v>2400</v>
      </c>
      <c r="I38" s="23"/>
    </row>
    <row r="39" spans="1:9" s="17" customFormat="1" ht="13.5" customHeight="1" x14ac:dyDescent="0.15">
      <c r="A39" s="16"/>
      <c r="B39" s="16"/>
      <c r="C39" s="16"/>
      <c r="D39" s="16"/>
      <c r="E39" s="16"/>
      <c r="F39" s="23"/>
      <c r="G39" s="18"/>
      <c r="H39" s="45"/>
      <c r="I39" s="23"/>
    </row>
    <row r="40" spans="1:9" s="17" customFormat="1" ht="13.5" customHeight="1" x14ac:dyDescent="0.15">
      <c r="A40" s="16"/>
      <c r="B40" s="16"/>
      <c r="C40" s="16"/>
      <c r="D40" s="16"/>
      <c r="E40" s="16"/>
      <c r="F40" s="23"/>
      <c r="G40" s="18"/>
      <c r="H40" s="45"/>
      <c r="I40" s="23"/>
    </row>
    <row r="41" spans="1:9" s="17" customFormat="1" ht="48" customHeight="1" x14ac:dyDescent="0.15">
      <c r="A41" s="16" t="s">
        <v>887</v>
      </c>
      <c r="B41" s="23" t="s">
        <v>89</v>
      </c>
      <c r="C41" s="16" t="s">
        <v>37</v>
      </c>
      <c r="D41" s="16" t="s">
        <v>21</v>
      </c>
      <c r="E41" s="23" t="s">
        <v>859</v>
      </c>
      <c r="F41" s="23" t="s">
        <v>507</v>
      </c>
      <c r="G41" s="18"/>
      <c r="H41" s="45">
        <v>2500</v>
      </c>
      <c r="I41" s="23"/>
    </row>
    <row r="42" spans="1:9" s="17" customFormat="1" ht="47.25" customHeight="1" x14ac:dyDescent="0.15">
      <c r="A42" s="16" t="s">
        <v>887</v>
      </c>
      <c r="B42" s="23" t="s">
        <v>89</v>
      </c>
      <c r="C42" s="16" t="s">
        <v>37</v>
      </c>
      <c r="D42" s="16" t="s">
        <v>21</v>
      </c>
      <c r="E42" s="23" t="s">
        <v>829</v>
      </c>
      <c r="F42" s="23" t="s">
        <v>204</v>
      </c>
      <c r="G42" s="18"/>
      <c r="H42" s="45">
        <v>7500</v>
      </c>
      <c r="I42" s="23"/>
    </row>
    <row r="43" spans="1:9" s="17" customFormat="1" ht="38.25" customHeight="1" x14ac:dyDescent="0.15">
      <c r="A43" s="16" t="s">
        <v>888</v>
      </c>
      <c r="B43" s="16" t="s">
        <v>235</v>
      </c>
      <c r="C43" s="16" t="s">
        <v>37</v>
      </c>
      <c r="D43" s="16" t="s">
        <v>21</v>
      </c>
      <c r="E43" s="23" t="s">
        <v>837</v>
      </c>
      <c r="F43" s="23" t="s">
        <v>241</v>
      </c>
      <c r="G43" s="18"/>
      <c r="H43" s="45">
        <v>2500</v>
      </c>
      <c r="I43" s="23"/>
    </row>
    <row r="44" spans="1:9" s="17" customFormat="1" ht="39" customHeight="1" x14ac:dyDescent="0.15">
      <c r="A44" s="16" t="s">
        <v>888</v>
      </c>
      <c r="B44" s="16" t="s">
        <v>235</v>
      </c>
      <c r="C44" s="16" t="s">
        <v>37</v>
      </c>
      <c r="D44" s="16" t="s">
        <v>21</v>
      </c>
      <c r="E44" s="23" t="s">
        <v>837</v>
      </c>
      <c r="F44" s="23" t="s">
        <v>241</v>
      </c>
      <c r="G44" s="18"/>
      <c r="H44" s="45">
        <v>1800</v>
      </c>
      <c r="I44" s="23"/>
    </row>
    <row r="45" spans="1:9" s="17" customFormat="1" ht="38.25" customHeight="1" x14ac:dyDescent="0.15">
      <c r="A45" s="16" t="s">
        <v>888</v>
      </c>
      <c r="B45" s="16" t="s">
        <v>235</v>
      </c>
      <c r="C45" s="16" t="s">
        <v>37</v>
      </c>
      <c r="D45" s="16" t="s">
        <v>21</v>
      </c>
      <c r="E45" s="23" t="s">
        <v>837</v>
      </c>
      <c r="F45" s="23" t="s">
        <v>241</v>
      </c>
      <c r="G45" s="18"/>
      <c r="H45" s="45">
        <v>2500</v>
      </c>
      <c r="I45" s="23"/>
    </row>
    <row r="46" spans="1:9" s="17" customFormat="1" ht="38.25" customHeight="1" x14ac:dyDescent="0.15">
      <c r="A46" s="16" t="s">
        <v>888</v>
      </c>
      <c r="B46" s="16" t="s">
        <v>235</v>
      </c>
      <c r="C46" s="16" t="s">
        <v>37</v>
      </c>
      <c r="D46" s="16" t="s">
        <v>21</v>
      </c>
      <c r="E46" s="23" t="s">
        <v>837</v>
      </c>
      <c r="F46" s="23" t="s">
        <v>241</v>
      </c>
      <c r="G46" s="18"/>
      <c r="H46" s="45">
        <v>2000</v>
      </c>
      <c r="I46" s="23"/>
    </row>
    <row r="47" spans="1:9" s="17" customFormat="1" ht="66" customHeight="1" x14ac:dyDescent="0.15">
      <c r="A47" s="16" t="s">
        <v>889</v>
      </c>
      <c r="B47" s="16" t="s">
        <v>169</v>
      </c>
      <c r="C47" s="16" t="s">
        <v>37</v>
      </c>
      <c r="D47" s="16" t="s">
        <v>831</v>
      </c>
      <c r="E47" s="23" t="s">
        <v>864</v>
      </c>
      <c r="F47" s="23" t="s">
        <v>832</v>
      </c>
      <c r="G47" s="18" t="s">
        <v>833</v>
      </c>
      <c r="H47" s="45">
        <v>10500</v>
      </c>
      <c r="I47" s="23" t="s">
        <v>22</v>
      </c>
    </row>
    <row r="48" spans="1:9" s="17" customFormat="1" ht="28.5" customHeight="1" x14ac:dyDescent="0.15">
      <c r="A48" s="16" t="s">
        <v>890</v>
      </c>
      <c r="B48" s="23" t="s">
        <v>34</v>
      </c>
      <c r="C48" s="16" t="s">
        <v>37</v>
      </c>
      <c r="D48" s="16" t="s">
        <v>21</v>
      </c>
      <c r="E48" s="23" t="s">
        <v>891</v>
      </c>
      <c r="F48" s="23" t="s">
        <v>866</v>
      </c>
      <c r="G48" s="18"/>
      <c r="H48" s="45">
        <v>29232</v>
      </c>
      <c r="I48" s="23" t="s">
        <v>22</v>
      </c>
    </row>
    <row r="49" spans="1:9" s="17" customFormat="1" ht="28.5" customHeight="1" x14ac:dyDescent="0.15">
      <c r="A49" s="16" t="s">
        <v>892</v>
      </c>
      <c r="B49" s="23" t="s">
        <v>34</v>
      </c>
      <c r="C49" s="16" t="s">
        <v>37</v>
      </c>
      <c r="D49" s="16" t="s">
        <v>21</v>
      </c>
      <c r="E49" s="23" t="s">
        <v>893</v>
      </c>
      <c r="F49" s="23" t="s">
        <v>897</v>
      </c>
      <c r="G49" s="18" t="s">
        <v>894</v>
      </c>
      <c r="H49" s="45">
        <v>5568</v>
      </c>
      <c r="I49" s="23" t="s">
        <v>22</v>
      </c>
    </row>
    <row r="50" spans="1:9" s="17" customFormat="1" ht="28.5" customHeight="1" x14ac:dyDescent="0.15">
      <c r="A50" s="16" t="s">
        <v>895</v>
      </c>
      <c r="B50" s="23" t="s">
        <v>34</v>
      </c>
      <c r="C50" s="16" t="s">
        <v>37</v>
      </c>
      <c r="D50" s="16" t="s">
        <v>21</v>
      </c>
      <c r="E50" s="23" t="s">
        <v>896</v>
      </c>
      <c r="F50" s="23" t="s">
        <v>866</v>
      </c>
      <c r="G50" s="18"/>
      <c r="H50" s="45">
        <v>5365</v>
      </c>
      <c r="I50" s="23" t="s">
        <v>22</v>
      </c>
    </row>
    <row r="51" spans="1:9" s="17" customFormat="1" ht="29.25" customHeight="1" x14ac:dyDescent="0.15">
      <c r="A51" s="16" t="s">
        <v>937</v>
      </c>
      <c r="B51" s="23" t="s">
        <v>786</v>
      </c>
      <c r="C51" s="16" t="s">
        <v>37</v>
      </c>
      <c r="D51" s="16" t="s">
        <v>21</v>
      </c>
      <c r="E51" s="23" t="s">
        <v>787</v>
      </c>
      <c r="F51" s="23" t="s">
        <v>788</v>
      </c>
      <c r="G51" s="18" t="s">
        <v>789</v>
      </c>
      <c r="H51" s="45">
        <v>900</v>
      </c>
      <c r="I51" s="23"/>
    </row>
    <row r="52" spans="1:9" s="17" customFormat="1" ht="29.25" customHeight="1" x14ac:dyDescent="0.15">
      <c r="A52" s="16" t="s">
        <v>937</v>
      </c>
      <c r="B52" s="23" t="s">
        <v>786</v>
      </c>
      <c r="C52" s="16" t="s">
        <v>37</v>
      </c>
      <c r="D52" s="16" t="s">
        <v>21</v>
      </c>
      <c r="E52" s="23" t="s">
        <v>787</v>
      </c>
      <c r="F52" s="23" t="s">
        <v>790</v>
      </c>
      <c r="G52" s="18" t="s">
        <v>791</v>
      </c>
      <c r="H52" s="45">
        <v>900</v>
      </c>
      <c r="I52" s="23"/>
    </row>
    <row r="53" spans="1:9" s="17" customFormat="1" ht="29.25" customHeight="1" x14ac:dyDescent="0.15">
      <c r="A53" s="16" t="s">
        <v>937</v>
      </c>
      <c r="B53" s="23" t="s">
        <v>786</v>
      </c>
      <c r="C53" s="16" t="s">
        <v>37</v>
      </c>
      <c r="D53" s="16" t="s">
        <v>21</v>
      </c>
      <c r="E53" s="23" t="s">
        <v>787</v>
      </c>
      <c r="F53" s="23" t="s">
        <v>792</v>
      </c>
      <c r="G53" s="18" t="s">
        <v>793</v>
      </c>
      <c r="H53" s="45">
        <v>900</v>
      </c>
      <c r="I53" s="23"/>
    </row>
    <row r="54" spans="1:9" s="17" customFormat="1" ht="29.25" customHeight="1" x14ac:dyDescent="0.15">
      <c r="A54" s="16" t="s">
        <v>937</v>
      </c>
      <c r="B54" s="23" t="s">
        <v>786</v>
      </c>
      <c r="C54" s="16" t="s">
        <v>37</v>
      </c>
      <c r="D54" s="16" t="s">
        <v>21</v>
      </c>
      <c r="E54" s="23" t="s">
        <v>787</v>
      </c>
      <c r="F54" s="23" t="s">
        <v>794</v>
      </c>
      <c r="G54" s="18" t="s">
        <v>795</v>
      </c>
      <c r="H54" s="45">
        <v>1800</v>
      </c>
      <c r="I54" s="23"/>
    </row>
    <row r="55" spans="1:9" s="17" customFormat="1" ht="29.25" customHeight="1" x14ac:dyDescent="0.15">
      <c r="A55" s="16" t="s">
        <v>937</v>
      </c>
      <c r="B55" s="23" t="s">
        <v>786</v>
      </c>
      <c r="C55" s="16" t="s">
        <v>37</v>
      </c>
      <c r="D55" s="16" t="s">
        <v>21</v>
      </c>
      <c r="E55" s="23" t="s">
        <v>787</v>
      </c>
      <c r="F55" s="23" t="s">
        <v>796</v>
      </c>
      <c r="G55" s="18" t="s">
        <v>797</v>
      </c>
      <c r="H55" s="45">
        <v>900</v>
      </c>
      <c r="I55" s="23"/>
    </row>
    <row r="56" spans="1:9" s="17" customFormat="1" ht="29.25" customHeight="1" x14ac:dyDescent="0.15">
      <c r="A56" s="16" t="s">
        <v>937</v>
      </c>
      <c r="B56" s="23" t="s">
        <v>786</v>
      </c>
      <c r="C56" s="16" t="s">
        <v>37</v>
      </c>
      <c r="D56" s="16" t="s">
        <v>21</v>
      </c>
      <c r="E56" s="23" t="s">
        <v>787</v>
      </c>
      <c r="F56" s="23" t="s">
        <v>798</v>
      </c>
      <c r="G56" s="18" t="s">
        <v>799</v>
      </c>
      <c r="H56" s="45">
        <v>900</v>
      </c>
      <c r="I56" s="23"/>
    </row>
    <row r="57" spans="1:9" s="17" customFormat="1" ht="29.25" customHeight="1" x14ac:dyDescent="0.15">
      <c r="A57" s="16" t="s">
        <v>937</v>
      </c>
      <c r="B57" s="23" t="s">
        <v>786</v>
      </c>
      <c r="C57" s="16" t="s">
        <v>37</v>
      </c>
      <c r="D57" s="16" t="s">
        <v>21</v>
      </c>
      <c r="E57" s="23" t="s">
        <v>787</v>
      </c>
      <c r="F57" s="23" t="s">
        <v>649</v>
      </c>
      <c r="G57" s="18" t="s">
        <v>800</v>
      </c>
      <c r="H57" s="45">
        <v>900</v>
      </c>
      <c r="I57" s="23"/>
    </row>
    <row r="58" spans="1:9" s="17" customFormat="1" ht="29.25" customHeight="1" x14ac:dyDescent="0.15">
      <c r="A58" s="16" t="s">
        <v>937</v>
      </c>
      <c r="B58" s="23" t="s">
        <v>786</v>
      </c>
      <c r="C58" s="16" t="s">
        <v>37</v>
      </c>
      <c r="D58" s="16" t="s">
        <v>21</v>
      </c>
      <c r="E58" s="23" t="s">
        <v>787</v>
      </c>
      <c r="F58" s="23" t="s">
        <v>801</v>
      </c>
      <c r="G58" s="18" t="s">
        <v>802</v>
      </c>
      <c r="H58" s="45">
        <v>900</v>
      </c>
      <c r="I58" s="23"/>
    </row>
    <row r="59" spans="1:9" s="17" customFormat="1" ht="29.25" customHeight="1" x14ac:dyDescent="0.15">
      <c r="A59" s="16" t="s">
        <v>937</v>
      </c>
      <c r="B59" s="23" t="s">
        <v>786</v>
      </c>
      <c r="C59" s="16" t="s">
        <v>37</v>
      </c>
      <c r="D59" s="16" t="s">
        <v>21</v>
      </c>
      <c r="E59" s="23" t="s">
        <v>787</v>
      </c>
      <c r="F59" s="23" t="s">
        <v>803</v>
      </c>
      <c r="G59" s="18" t="s">
        <v>804</v>
      </c>
      <c r="H59" s="45">
        <v>900</v>
      </c>
      <c r="I59" s="23"/>
    </row>
    <row r="60" spans="1:9" s="17" customFormat="1" ht="29.25" customHeight="1" x14ac:dyDescent="0.15">
      <c r="A60" s="16" t="s">
        <v>937</v>
      </c>
      <c r="B60" s="23" t="s">
        <v>786</v>
      </c>
      <c r="C60" s="16" t="s">
        <v>37</v>
      </c>
      <c r="D60" s="16" t="s">
        <v>21</v>
      </c>
      <c r="E60" s="23" t="s">
        <v>787</v>
      </c>
      <c r="F60" s="23" t="s">
        <v>805</v>
      </c>
      <c r="G60" s="18" t="s">
        <v>806</v>
      </c>
      <c r="H60" s="45">
        <v>1800</v>
      </c>
      <c r="I60" s="23"/>
    </row>
    <row r="61" spans="1:9" s="17" customFormat="1" ht="29.25" customHeight="1" x14ac:dyDescent="0.15">
      <c r="A61" s="16" t="s">
        <v>937</v>
      </c>
      <c r="B61" s="23" t="s">
        <v>786</v>
      </c>
      <c r="C61" s="16" t="s">
        <v>37</v>
      </c>
      <c r="D61" s="16" t="s">
        <v>21</v>
      </c>
      <c r="E61" s="23" t="s">
        <v>787</v>
      </c>
      <c r="F61" s="23" t="s">
        <v>807</v>
      </c>
      <c r="G61" s="18" t="s">
        <v>808</v>
      </c>
      <c r="H61" s="45">
        <v>900</v>
      </c>
      <c r="I61" s="23"/>
    </row>
    <row r="62" spans="1:9" s="17" customFormat="1" ht="29.25" customHeight="1" x14ac:dyDescent="0.15">
      <c r="A62" s="16" t="s">
        <v>937</v>
      </c>
      <c r="B62" s="23" t="s">
        <v>786</v>
      </c>
      <c r="C62" s="16" t="s">
        <v>37</v>
      </c>
      <c r="D62" s="16" t="s">
        <v>21</v>
      </c>
      <c r="E62" s="23" t="s">
        <v>787</v>
      </c>
      <c r="F62" s="23" t="s">
        <v>809</v>
      </c>
      <c r="G62" s="18" t="s">
        <v>810</v>
      </c>
      <c r="H62" s="45">
        <v>900</v>
      </c>
      <c r="I62" s="23"/>
    </row>
    <row r="63" spans="1:9" s="17" customFormat="1" ht="29.25" customHeight="1" x14ac:dyDescent="0.15">
      <c r="A63" s="16" t="s">
        <v>937</v>
      </c>
      <c r="B63" s="23" t="s">
        <v>786</v>
      </c>
      <c r="C63" s="16" t="s">
        <v>37</v>
      </c>
      <c r="D63" s="16" t="s">
        <v>21</v>
      </c>
      <c r="E63" s="23" t="s">
        <v>787</v>
      </c>
      <c r="F63" s="23" t="s">
        <v>811</v>
      </c>
      <c r="G63" s="18" t="s">
        <v>812</v>
      </c>
      <c r="H63" s="45">
        <v>900</v>
      </c>
      <c r="I63" s="23"/>
    </row>
    <row r="64" spans="1:9" s="17" customFormat="1" ht="29.25" customHeight="1" x14ac:dyDescent="0.15">
      <c r="A64" s="16" t="s">
        <v>937</v>
      </c>
      <c r="B64" s="23" t="s">
        <v>786</v>
      </c>
      <c r="C64" s="16" t="s">
        <v>37</v>
      </c>
      <c r="D64" s="16" t="s">
        <v>21</v>
      </c>
      <c r="E64" s="23" t="s">
        <v>787</v>
      </c>
      <c r="F64" s="23" t="s">
        <v>813</v>
      </c>
      <c r="G64" s="18" t="s">
        <v>814</v>
      </c>
      <c r="H64" s="45">
        <v>1200</v>
      </c>
      <c r="I64" s="23"/>
    </row>
    <row r="65" spans="1:10" s="17" customFormat="1" ht="29.25" customHeight="1" x14ac:dyDescent="0.15">
      <c r="A65" s="16" t="s">
        <v>937</v>
      </c>
      <c r="B65" s="23" t="s">
        <v>786</v>
      </c>
      <c r="C65" s="16" t="s">
        <v>37</v>
      </c>
      <c r="D65" s="16" t="s">
        <v>21</v>
      </c>
      <c r="E65" s="23" t="s">
        <v>787</v>
      </c>
      <c r="F65" s="23" t="s">
        <v>815</v>
      </c>
      <c r="G65" s="18" t="s">
        <v>816</v>
      </c>
      <c r="H65" s="45">
        <v>1200</v>
      </c>
      <c r="I65" s="23"/>
    </row>
    <row r="66" spans="1:10" s="17" customFormat="1" ht="29.25" customHeight="1" x14ac:dyDescent="0.15">
      <c r="A66" s="16" t="s">
        <v>937</v>
      </c>
      <c r="B66" s="23" t="s">
        <v>786</v>
      </c>
      <c r="C66" s="16" t="s">
        <v>37</v>
      </c>
      <c r="D66" s="16" t="s">
        <v>21</v>
      </c>
      <c r="E66" s="23" t="s">
        <v>787</v>
      </c>
      <c r="F66" s="23" t="s">
        <v>817</v>
      </c>
      <c r="G66" s="18" t="s">
        <v>818</v>
      </c>
      <c r="H66" s="45">
        <v>1800</v>
      </c>
      <c r="I66" s="23"/>
    </row>
    <row r="67" spans="1:10" s="17" customFormat="1" ht="29.25" customHeight="1" x14ac:dyDescent="0.15">
      <c r="A67" s="16" t="s">
        <v>937</v>
      </c>
      <c r="B67" s="23" t="s">
        <v>786</v>
      </c>
      <c r="C67" s="16" t="s">
        <v>37</v>
      </c>
      <c r="D67" s="16" t="s">
        <v>21</v>
      </c>
      <c r="E67" s="23" t="s">
        <v>787</v>
      </c>
      <c r="F67" s="23" t="s">
        <v>819</v>
      </c>
      <c r="G67" s="18" t="s">
        <v>661</v>
      </c>
      <c r="H67" s="45">
        <v>1500</v>
      </c>
      <c r="I67" s="23"/>
    </row>
    <row r="68" spans="1:10" s="17" customFormat="1" ht="29.25" customHeight="1" x14ac:dyDescent="0.15">
      <c r="A68" s="16" t="s">
        <v>937</v>
      </c>
      <c r="B68" s="23" t="s">
        <v>786</v>
      </c>
      <c r="C68" s="16" t="s">
        <v>37</v>
      </c>
      <c r="D68" s="16" t="s">
        <v>21</v>
      </c>
      <c r="E68" s="23" t="s">
        <v>787</v>
      </c>
      <c r="F68" s="23" t="s">
        <v>823</v>
      </c>
      <c r="G68" s="18" t="s">
        <v>821</v>
      </c>
      <c r="H68" s="45">
        <v>1500</v>
      </c>
      <c r="I68" s="23"/>
    </row>
    <row r="69" spans="1:10" s="17" customFormat="1" ht="29.25" customHeight="1" x14ac:dyDescent="0.15">
      <c r="A69" s="16" t="s">
        <v>937</v>
      </c>
      <c r="B69" s="23" t="s">
        <v>786</v>
      </c>
      <c r="C69" s="16" t="s">
        <v>37</v>
      </c>
      <c r="D69" s="16" t="s">
        <v>21</v>
      </c>
      <c r="E69" s="23" t="s">
        <v>787</v>
      </c>
      <c r="F69" s="23" t="s">
        <v>652</v>
      </c>
      <c r="G69" s="18" t="s">
        <v>822</v>
      </c>
      <c r="H69" s="45">
        <v>300</v>
      </c>
      <c r="I69" s="23"/>
    </row>
    <row r="70" spans="1:10" s="17" customFormat="1" ht="29.25" customHeight="1" x14ac:dyDescent="0.15">
      <c r="A70" s="16" t="s">
        <v>937</v>
      </c>
      <c r="B70" s="23" t="s">
        <v>786</v>
      </c>
      <c r="C70" s="16" t="s">
        <v>37</v>
      </c>
      <c r="D70" s="16" t="s">
        <v>21</v>
      </c>
      <c r="E70" s="23" t="s">
        <v>787</v>
      </c>
      <c r="F70" s="23" t="s">
        <v>820</v>
      </c>
      <c r="G70" s="18" t="s">
        <v>824</v>
      </c>
      <c r="H70" s="45">
        <v>1200</v>
      </c>
      <c r="I70" s="23"/>
    </row>
    <row r="71" spans="1:10" s="17" customFormat="1" ht="29.25" customHeight="1" x14ac:dyDescent="0.15">
      <c r="A71" s="16" t="s">
        <v>937</v>
      </c>
      <c r="B71" s="23" t="s">
        <v>786</v>
      </c>
      <c r="C71" s="16" t="s">
        <v>37</v>
      </c>
      <c r="D71" s="16" t="s">
        <v>21</v>
      </c>
      <c r="E71" s="23" t="s">
        <v>787</v>
      </c>
      <c r="F71" s="23" t="s">
        <v>825</v>
      </c>
      <c r="G71" s="18" t="s">
        <v>824</v>
      </c>
      <c r="H71" s="45">
        <v>1500</v>
      </c>
      <c r="I71" s="23"/>
    </row>
    <row r="72" spans="1:10" s="17" customFormat="1" ht="29.25" customHeight="1" x14ac:dyDescent="0.15">
      <c r="A72" s="16" t="s">
        <v>937</v>
      </c>
      <c r="B72" s="23" t="s">
        <v>786</v>
      </c>
      <c r="C72" s="16" t="s">
        <v>37</v>
      </c>
      <c r="D72" s="16" t="s">
        <v>21</v>
      </c>
      <c r="E72" s="23" t="s">
        <v>787</v>
      </c>
      <c r="F72" s="23" t="s">
        <v>826</v>
      </c>
      <c r="G72" s="18" t="s">
        <v>827</v>
      </c>
      <c r="H72" s="45">
        <v>1500</v>
      </c>
      <c r="I72" s="23"/>
    </row>
    <row r="73" spans="1:10" s="17" customFormat="1" ht="29.25" customHeight="1" x14ac:dyDescent="0.15">
      <c r="A73" s="16" t="s">
        <v>938</v>
      </c>
      <c r="B73" s="23" t="s">
        <v>734</v>
      </c>
      <c r="C73" s="16" t="s">
        <v>37</v>
      </c>
      <c r="D73" s="16" t="s">
        <v>21</v>
      </c>
      <c r="E73" s="23" t="s">
        <v>735</v>
      </c>
      <c r="F73" s="23" t="s">
        <v>736</v>
      </c>
      <c r="G73" s="18" t="s">
        <v>737</v>
      </c>
      <c r="H73" s="45">
        <v>717</v>
      </c>
      <c r="I73" s="23"/>
      <c r="J73" s="70"/>
    </row>
    <row r="74" spans="1:10" s="17" customFormat="1" ht="29.25" customHeight="1" x14ac:dyDescent="0.15">
      <c r="A74" s="16" t="s">
        <v>938</v>
      </c>
      <c r="B74" s="23" t="s">
        <v>734</v>
      </c>
      <c r="C74" s="16" t="s">
        <v>37</v>
      </c>
      <c r="D74" s="16" t="s">
        <v>21</v>
      </c>
      <c r="E74" s="23" t="s">
        <v>735</v>
      </c>
      <c r="F74" s="23" t="s">
        <v>738</v>
      </c>
      <c r="G74" s="18" t="s">
        <v>739</v>
      </c>
      <c r="H74" s="45">
        <v>1195</v>
      </c>
      <c r="I74" s="23"/>
      <c r="J74" s="70"/>
    </row>
    <row r="75" spans="1:10" s="17" customFormat="1" ht="29.25" customHeight="1" x14ac:dyDescent="0.15">
      <c r="A75" s="16" t="s">
        <v>938</v>
      </c>
      <c r="B75" s="23" t="s">
        <v>734</v>
      </c>
      <c r="C75" s="16" t="s">
        <v>37</v>
      </c>
      <c r="D75" s="16" t="s">
        <v>21</v>
      </c>
      <c r="E75" s="23" t="s">
        <v>735</v>
      </c>
      <c r="F75" s="23" t="s">
        <v>740</v>
      </c>
      <c r="G75" s="18" t="s">
        <v>741</v>
      </c>
      <c r="H75" s="45">
        <v>1195</v>
      </c>
      <c r="I75" s="23"/>
      <c r="J75" s="70"/>
    </row>
    <row r="76" spans="1:10" s="17" customFormat="1" ht="29.25" customHeight="1" x14ac:dyDescent="0.15">
      <c r="A76" s="16" t="s">
        <v>938</v>
      </c>
      <c r="B76" s="23" t="s">
        <v>734</v>
      </c>
      <c r="C76" s="16" t="s">
        <v>37</v>
      </c>
      <c r="D76" s="16" t="s">
        <v>21</v>
      </c>
      <c r="E76" s="23" t="s">
        <v>735</v>
      </c>
      <c r="F76" s="23" t="s">
        <v>742</v>
      </c>
      <c r="G76" s="18" t="s">
        <v>743</v>
      </c>
      <c r="H76" s="45">
        <v>1195</v>
      </c>
      <c r="I76" s="23"/>
      <c r="J76" s="70"/>
    </row>
    <row r="77" spans="1:10" s="17" customFormat="1" ht="29.25" customHeight="1" x14ac:dyDescent="0.15">
      <c r="A77" s="16" t="s">
        <v>938</v>
      </c>
      <c r="B77" s="23" t="s">
        <v>734</v>
      </c>
      <c r="C77" s="16" t="s">
        <v>37</v>
      </c>
      <c r="D77" s="16" t="s">
        <v>21</v>
      </c>
      <c r="E77" s="23" t="s">
        <v>735</v>
      </c>
      <c r="F77" s="23" t="s">
        <v>744</v>
      </c>
      <c r="G77" s="18" t="s">
        <v>745</v>
      </c>
      <c r="H77" s="45">
        <v>836.5</v>
      </c>
      <c r="I77" s="23"/>
      <c r="J77" s="70"/>
    </row>
    <row r="78" spans="1:10" s="17" customFormat="1" ht="29.25" customHeight="1" x14ac:dyDescent="0.15">
      <c r="A78" s="16" t="s">
        <v>938</v>
      </c>
      <c r="B78" s="23" t="s">
        <v>734</v>
      </c>
      <c r="C78" s="16" t="s">
        <v>37</v>
      </c>
      <c r="D78" s="16" t="s">
        <v>21</v>
      </c>
      <c r="E78" s="23" t="s">
        <v>735</v>
      </c>
      <c r="F78" s="23" t="s">
        <v>746</v>
      </c>
      <c r="G78" s="18" t="s">
        <v>747</v>
      </c>
      <c r="H78" s="45">
        <v>1195</v>
      </c>
      <c r="I78" s="23"/>
      <c r="J78" s="70"/>
    </row>
    <row r="79" spans="1:10" s="17" customFormat="1" ht="29.25" customHeight="1" x14ac:dyDescent="0.15">
      <c r="A79" s="16" t="s">
        <v>938</v>
      </c>
      <c r="B79" s="23" t="s">
        <v>734</v>
      </c>
      <c r="C79" s="16" t="s">
        <v>37</v>
      </c>
      <c r="D79" s="16" t="s">
        <v>21</v>
      </c>
      <c r="E79" s="23" t="s">
        <v>735</v>
      </c>
      <c r="F79" s="23" t="s">
        <v>748</v>
      </c>
      <c r="G79" s="18" t="s">
        <v>749</v>
      </c>
      <c r="H79" s="45">
        <v>836.5</v>
      </c>
      <c r="I79" s="23"/>
      <c r="J79" s="70"/>
    </row>
    <row r="80" spans="1:10" s="17" customFormat="1" ht="29.25" customHeight="1" x14ac:dyDescent="0.15">
      <c r="A80" s="16" t="s">
        <v>938</v>
      </c>
      <c r="B80" s="23" t="s">
        <v>734</v>
      </c>
      <c r="C80" s="16" t="s">
        <v>37</v>
      </c>
      <c r="D80" s="16" t="s">
        <v>21</v>
      </c>
      <c r="E80" s="23" t="s">
        <v>735</v>
      </c>
      <c r="F80" s="23" t="s">
        <v>750</v>
      </c>
      <c r="G80" s="18" t="s">
        <v>751</v>
      </c>
      <c r="H80" s="45">
        <v>836.5</v>
      </c>
      <c r="I80" s="23"/>
      <c r="J80" s="70"/>
    </row>
    <row r="81" spans="1:10" s="17" customFormat="1" ht="29.25" customHeight="1" x14ac:dyDescent="0.15">
      <c r="A81" s="16" t="s">
        <v>938</v>
      </c>
      <c r="B81" s="23" t="s">
        <v>734</v>
      </c>
      <c r="C81" s="16" t="s">
        <v>37</v>
      </c>
      <c r="D81" s="16" t="s">
        <v>21</v>
      </c>
      <c r="E81" s="23" t="s">
        <v>735</v>
      </c>
      <c r="F81" s="23" t="s">
        <v>752</v>
      </c>
      <c r="G81" s="18" t="s">
        <v>753</v>
      </c>
      <c r="H81" s="45">
        <v>1195</v>
      </c>
      <c r="I81" s="23"/>
      <c r="J81" s="70"/>
    </row>
    <row r="82" spans="1:10" s="17" customFormat="1" ht="29.25" customHeight="1" x14ac:dyDescent="0.15">
      <c r="A82" s="16" t="s">
        <v>938</v>
      </c>
      <c r="B82" s="23" t="s">
        <v>734</v>
      </c>
      <c r="C82" s="16" t="s">
        <v>37</v>
      </c>
      <c r="D82" s="16" t="s">
        <v>21</v>
      </c>
      <c r="E82" s="23" t="s">
        <v>735</v>
      </c>
      <c r="F82" s="23" t="s">
        <v>754</v>
      </c>
      <c r="G82" s="18" t="s">
        <v>755</v>
      </c>
      <c r="H82" s="45">
        <v>717</v>
      </c>
      <c r="I82" s="23"/>
      <c r="J82" s="70"/>
    </row>
    <row r="83" spans="1:10" s="17" customFormat="1" ht="29.25" customHeight="1" x14ac:dyDescent="0.15">
      <c r="A83" s="16" t="s">
        <v>938</v>
      </c>
      <c r="B83" s="23" t="s">
        <v>734</v>
      </c>
      <c r="C83" s="16" t="s">
        <v>37</v>
      </c>
      <c r="D83" s="16" t="s">
        <v>21</v>
      </c>
      <c r="E83" s="23" t="s">
        <v>735</v>
      </c>
      <c r="F83" s="23" t="s">
        <v>756</v>
      </c>
      <c r="G83" s="18" t="s">
        <v>757</v>
      </c>
      <c r="H83" s="45">
        <v>836.5</v>
      </c>
      <c r="I83" s="23"/>
      <c r="J83" s="70"/>
    </row>
    <row r="84" spans="1:10" s="17" customFormat="1" ht="29.25" customHeight="1" x14ac:dyDescent="0.15">
      <c r="A84" s="16" t="s">
        <v>938</v>
      </c>
      <c r="B84" s="23" t="s">
        <v>734</v>
      </c>
      <c r="C84" s="16" t="s">
        <v>37</v>
      </c>
      <c r="D84" s="16" t="s">
        <v>21</v>
      </c>
      <c r="E84" s="23" t="s">
        <v>735</v>
      </c>
      <c r="F84" s="23" t="s">
        <v>784</v>
      </c>
      <c r="G84" s="18" t="s">
        <v>785</v>
      </c>
      <c r="H84" s="45">
        <v>836.5</v>
      </c>
      <c r="I84" s="23"/>
      <c r="J84" s="70"/>
    </row>
    <row r="85" spans="1:10" s="17" customFormat="1" ht="29.25" customHeight="1" x14ac:dyDescent="0.15">
      <c r="A85" s="16" t="s">
        <v>938</v>
      </c>
      <c r="B85" s="23" t="s">
        <v>734</v>
      </c>
      <c r="C85" s="16" t="s">
        <v>37</v>
      </c>
      <c r="D85" s="16" t="s">
        <v>21</v>
      </c>
      <c r="E85" s="23" t="s">
        <v>735</v>
      </c>
      <c r="F85" s="23" t="s">
        <v>758</v>
      </c>
      <c r="G85" s="18" t="s">
        <v>759</v>
      </c>
      <c r="H85" s="45">
        <v>836.5</v>
      </c>
      <c r="I85" s="23"/>
      <c r="J85" s="70"/>
    </row>
    <row r="86" spans="1:10" s="17" customFormat="1" ht="29.25" customHeight="1" x14ac:dyDescent="0.15">
      <c r="A86" s="16" t="s">
        <v>938</v>
      </c>
      <c r="B86" s="23" t="s">
        <v>734</v>
      </c>
      <c r="C86" s="16" t="s">
        <v>37</v>
      </c>
      <c r="D86" s="16" t="s">
        <v>21</v>
      </c>
      <c r="E86" s="23" t="s">
        <v>735</v>
      </c>
      <c r="F86" s="23" t="s">
        <v>760</v>
      </c>
      <c r="G86" s="18" t="s">
        <v>761</v>
      </c>
      <c r="H86" s="45">
        <v>836.5</v>
      </c>
      <c r="I86" s="23"/>
      <c r="J86" s="70"/>
    </row>
    <row r="87" spans="1:10" s="17" customFormat="1" ht="29.25" customHeight="1" x14ac:dyDescent="0.15">
      <c r="A87" s="16" t="s">
        <v>938</v>
      </c>
      <c r="B87" s="23" t="s">
        <v>734</v>
      </c>
      <c r="C87" s="16" t="s">
        <v>37</v>
      </c>
      <c r="D87" s="16" t="s">
        <v>21</v>
      </c>
      <c r="E87" s="23" t="s">
        <v>735</v>
      </c>
      <c r="F87" s="23" t="s">
        <v>762</v>
      </c>
      <c r="G87" s="18" t="s">
        <v>763</v>
      </c>
      <c r="H87" s="45">
        <v>1195</v>
      </c>
      <c r="I87" s="23"/>
      <c r="J87" s="70"/>
    </row>
    <row r="88" spans="1:10" s="17" customFormat="1" ht="29.25" customHeight="1" x14ac:dyDescent="0.15">
      <c r="A88" s="16" t="s">
        <v>938</v>
      </c>
      <c r="B88" s="23" t="s">
        <v>734</v>
      </c>
      <c r="C88" s="16" t="s">
        <v>37</v>
      </c>
      <c r="D88" s="16" t="s">
        <v>21</v>
      </c>
      <c r="E88" s="23" t="s">
        <v>735</v>
      </c>
      <c r="F88" s="16" t="s">
        <v>764</v>
      </c>
      <c r="G88" s="18" t="s">
        <v>765</v>
      </c>
      <c r="H88" s="45">
        <v>1195</v>
      </c>
      <c r="I88" s="23"/>
      <c r="J88" s="70"/>
    </row>
    <row r="89" spans="1:10" s="17" customFormat="1" ht="29.25" customHeight="1" x14ac:dyDescent="0.15">
      <c r="A89" s="16" t="s">
        <v>938</v>
      </c>
      <c r="B89" s="23" t="s">
        <v>734</v>
      </c>
      <c r="C89" s="16" t="s">
        <v>37</v>
      </c>
      <c r="D89" s="16" t="s">
        <v>21</v>
      </c>
      <c r="E89" s="23" t="s">
        <v>735</v>
      </c>
      <c r="F89" s="16" t="s">
        <v>766</v>
      </c>
      <c r="G89" s="18" t="s">
        <v>767</v>
      </c>
      <c r="H89" s="45">
        <v>597.5</v>
      </c>
      <c r="I89" s="23"/>
      <c r="J89" s="70"/>
    </row>
    <row r="90" spans="1:10" s="17" customFormat="1" ht="29.25" customHeight="1" x14ac:dyDescent="0.15">
      <c r="A90" s="16" t="s">
        <v>938</v>
      </c>
      <c r="B90" s="23" t="s">
        <v>734</v>
      </c>
      <c r="C90" s="16" t="s">
        <v>37</v>
      </c>
      <c r="D90" s="16" t="s">
        <v>21</v>
      </c>
      <c r="E90" s="23" t="s">
        <v>735</v>
      </c>
      <c r="F90" s="16" t="s">
        <v>768</v>
      </c>
      <c r="G90" s="18" t="s">
        <v>769</v>
      </c>
      <c r="H90" s="45">
        <v>956</v>
      </c>
      <c r="I90" s="23"/>
      <c r="J90" s="70"/>
    </row>
    <row r="91" spans="1:10" s="17" customFormat="1" ht="29.25" customHeight="1" x14ac:dyDescent="0.15">
      <c r="A91" s="16" t="s">
        <v>938</v>
      </c>
      <c r="B91" s="23" t="s">
        <v>734</v>
      </c>
      <c r="C91" s="16" t="s">
        <v>37</v>
      </c>
      <c r="D91" s="16" t="s">
        <v>21</v>
      </c>
      <c r="E91" s="23" t="s">
        <v>735</v>
      </c>
      <c r="F91" s="16" t="s">
        <v>770</v>
      </c>
      <c r="G91" s="18" t="s">
        <v>771</v>
      </c>
      <c r="H91" s="45">
        <v>836.5</v>
      </c>
      <c r="I91" s="23"/>
      <c r="J91" s="70"/>
    </row>
    <row r="92" spans="1:10" s="17" customFormat="1" ht="29.25" customHeight="1" x14ac:dyDescent="0.15">
      <c r="A92" s="16" t="s">
        <v>938</v>
      </c>
      <c r="B92" s="23" t="s">
        <v>734</v>
      </c>
      <c r="C92" s="16" t="s">
        <v>37</v>
      </c>
      <c r="D92" s="16" t="s">
        <v>21</v>
      </c>
      <c r="E92" s="23" t="s">
        <v>735</v>
      </c>
      <c r="F92" s="16" t="s">
        <v>772</v>
      </c>
      <c r="G92" s="18" t="s">
        <v>773</v>
      </c>
      <c r="H92" s="45">
        <v>836.5</v>
      </c>
      <c r="I92" s="23"/>
      <c r="J92" s="70"/>
    </row>
    <row r="93" spans="1:10" s="17" customFormat="1" ht="29.25" customHeight="1" x14ac:dyDescent="0.15">
      <c r="A93" s="16" t="s">
        <v>938</v>
      </c>
      <c r="B93" s="23" t="s">
        <v>734</v>
      </c>
      <c r="C93" s="16" t="s">
        <v>37</v>
      </c>
      <c r="D93" s="16" t="s">
        <v>21</v>
      </c>
      <c r="E93" s="23" t="s">
        <v>735</v>
      </c>
      <c r="F93" s="16" t="s">
        <v>774</v>
      </c>
      <c r="G93" s="18" t="s">
        <v>775</v>
      </c>
      <c r="H93" s="45">
        <v>836.5</v>
      </c>
      <c r="I93" s="23"/>
      <c r="J93" s="70"/>
    </row>
    <row r="94" spans="1:10" s="17" customFormat="1" ht="29.25" customHeight="1" x14ac:dyDescent="0.15">
      <c r="A94" s="16" t="s">
        <v>938</v>
      </c>
      <c r="B94" s="23" t="s">
        <v>734</v>
      </c>
      <c r="C94" s="16" t="s">
        <v>37</v>
      </c>
      <c r="D94" s="16" t="s">
        <v>21</v>
      </c>
      <c r="E94" s="23" t="s">
        <v>735</v>
      </c>
      <c r="F94" s="16" t="s">
        <v>776</v>
      </c>
      <c r="G94" s="18" t="s">
        <v>777</v>
      </c>
      <c r="H94" s="45">
        <v>1195</v>
      </c>
      <c r="I94" s="23"/>
      <c r="J94" s="70"/>
    </row>
    <row r="95" spans="1:10" s="17" customFormat="1" ht="29.25" customHeight="1" x14ac:dyDescent="0.15">
      <c r="A95" s="16" t="s">
        <v>938</v>
      </c>
      <c r="B95" s="23" t="s">
        <v>734</v>
      </c>
      <c r="C95" s="16" t="s">
        <v>37</v>
      </c>
      <c r="D95" s="16" t="s">
        <v>21</v>
      </c>
      <c r="E95" s="23" t="s">
        <v>735</v>
      </c>
      <c r="F95" s="16" t="s">
        <v>778</v>
      </c>
      <c r="G95" s="18" t="s">
        <v>779</v>
      </c>
      <c r="H95" s="45">
        <v>597.5</v>
      </c>
      <c r="I95" s="23"/>
      <c r="J95" s="70"/>
    </row>
    <row r="96" spans="1:10" s="17" customFormat="1" ht="29.25" customHeight="1" x14ac:dyDescent="0.15">
      <c r="A96" s="16" t="s">
        <v>938</v>
      </c>
      <c r="B96" s="23" t="s">
        <v>734</v>
      </c>
      <c r="C96" s="16" t="s">
        <v>37</v>
      </c>
      <c r="D96" s="16" t="s">
        <v>21</v>
      </c>
      <c r="E96" s="23" t="s">
        <v>735</v>
      </c>
      <c r="F96" s="16" t="s">
        <v>780</v>
      </c>
      <c r="G96" s="18" t="s">
        <v>781</v>
      </c>
      <c r="H96" s="45">
        <v>1195</v>
      </c>
      <c r="I96" s="23"/>
      <c r="J96" s="70"/>
    </row>
    <row r="97" spans="1:10" s="17" customFormat="1" ht="29.25" customHeight="1" x14ac:dyDescent="0.15">
      <c r="A97" s="16" t="s">
        <v>938</v>
      </c>
      <c r="B97" s="23" t="s">
        <v>734</v>
      </c>
      <c r="C97" s="16" t="s">
        <v>37</v>
      </c>
      <c r="D97" s="16" t="s">
        <v>21</v>
      </c>
      <c r="E97" s="23" t="s">
        <v>735</v>
      </c>
      <c r="F97" s="16" t="s">
        <v>782</v>
      </c>
      <c r="G97" s="18" t="s">
        <v>783</v>
      </c>
      <c r="H97" s="45">
        <v>358.5</v>
      </c>
      <c r="I97" s="23"/>
      <c r="J97" s="70"/>
    </row>
    <row r="98" spans="1:10" s="17" customFormat="1" ht="28.5" customHeight="1" x14ac:dyDescent="0.15">
      <c r="A98" s="16" t="s">
        <v>929</v>
      </c>
      <c r="B98" s="23" t="s">
        <v>416</v>
      </c>
      <c r="C98" s="16" t="s">
        <v>37</v>
      </c>
      <c r="D98" s="16" t="s">
        <v>21</v>
      </c>
      <c r="E98" s="23" t="s">
        <v>725</v>
      </c>
      <c r="F98" s="23" t="s">
        <v>724</v>
      </c>
      <c r="G98" s="18" t="s">
        <v>726</v>
      </c>
      <c r="H98" s="45">
        <v>1000</v>
      </c>
      <c r="I98" s="23"/>
    </row>
    <row r="99" spans="1:10" s="17" customFormat="1" ht="28.5" customHeight="1" x14ac:dyDescent="0.15">
      <c r="A99" s="16" t="s">
        <v>929</v>
      </c>
      <c r="B99" s="23" t="s">
        <v>416</v>
      </c>
      <c r="C99" s="16" t="s">
        <v>37</v>
      </c>
      <c r="D99" s="16" t="s">
        <v>21</v>
      </c>
      <c r="E99" s="23" t="s">
        <v>728</v>
      </c>
      <c r="F99" s="23" t="s">
        <v>727</v>
      </c>
      <c r="G99" s="18" t="s">
        <v>729</v>
      </c>
      <c r="H99" s="45">
        <v>1035</v>
      </c>
      <c r="I99" s="23"/>
    </row>
    <row r="100" spans="1:10" s="17" customFormat="1" ht="28.5" customHeight="1" x14ac:dyDescent="0.15">
      <c r="A100" s="16" t="s">
        <v>929</v>
      </c>
      <c r="B100" s="23" t="s">
        <v>416</v>
      </c>
      <c r="C100" s="16" t="s">
        <v>37</v>
      </c>
      <c r="D100" s="16" t="s">
        <v>21</v>
      </c>
      <c r="E100" s="23" t="s">
        <v>731</v>
      </c>
      <c r="F100" s="23" t="s">
        <v>130</v>
      </c>
      <c r="G100" s="18" t="s">
        <v>131</v>
      </c>
      <c r="H100" s="45">
        <v>540</v>
      </c>
      <c r="I100" s="23"/>
    </row>
    <row r="101" spans="1:10" s="17" customFormat="1" ht="28.5" customHeight="1" x14ac:dyDescent="0.15">
      <c r="A101" s="16" t="s">
        <v>930</v>
      </c>
      <c r="B101" s="23" t="s">
        <v>730</v>
      </c>
      <c r="C101" s="16" t="s">
        <v>37</v>
      </c>
      <c r="D101" s="16" t="s">
        <v>21</v>
      </c>
      <c r="E101" s="23" t="s">
        <v>733</v>
      </c>
      <c r="F101" s="23" t="s">
        <v>732</v>
      </c>
      <c r="G101" s="59"/>
      <c r="H101" s="45">
        <v>470</v>
      </c>
      <c r="I101" s="23"/>
    </row>
    <row r="102" spans="1:10" s="17" customFormat="1" ht="28.5" customHeight="1" x14ac:dyDescent="0.15">
      <c r="A102" s="16" t="s">
        <v>931</v>
      </c>
      <c r="B102" s="23" t="s">
        <v>103</v>
      </c>
      <c r="C102" s="16" t="s">
        <v>37</v>
      </c>
      <c r="D102" s="16" t="s">
        <v>21</v>
      </c>
      <c r="E102" s="23" t="s">
        <v>705</v>
      </c>
      <c r="F102" s="23" t="s">
        <v>707</v>
      </c>
      <c r="G102" s="59" t="s">
        <v>704</v>
      </c>
      <c r="H102" s="45">
        <v>22940</v>
      </c>
      <c r="I102" s="23"/>
    </row>
    <row r="103" spans="1:10" s="17" customFormat="1" ht="28.5" customHeight="1" x14ac:dyDescent="0.15">
      <c r="A103" s="16" t="s">
        <v>931</v>
      </c>
      <c r="B103" s="23" t="s">
        <v>103</v>
      </c>
      <c r="C103" s="16" t="s">
        <v>37</v>
      </c>
      <c r="D103" s="16" t="s">
        <v>21</v>
      </c>
      <c r="E103" s="23" t="s">
        <v>706</v>
      </c>
      <c r="F103" s="23" t="s">
        <v>708</v>
      </c>
      <c r="G103" s="59"/>
      <c r="H103" s="45">
        <v>6600</v>
      </c>
      <c r="I103" s="23"/>
    </row>
    <row r="104" spans="1:10" s="17" customFormat="1" ht="28.5" customHeight="1" x14ac:dyDescent="0.15">
      <c r="A104" s="16" t="s">
        <v>931</v>
      </c>
      <c r="B104" s="23" t="s">
        <v>103</v>
      </c>
      <c r="C104" s="16" t="s">
        <v>37</v>
      </c>
      <c r="D104" s="16" t="s">
        <v>21</v>
      </c>
      <c r="E104" s="23" t="s">
        <v>709</v>
      </c>
      <c r="F104" s="23" t="s">
        <v>710</v>
      </c>
      <c r="G104" s="18" t="s">
        <v>711</v>
      </c>
      <c r="H104" s="45">
        <v>315</v>
      </c>
      <c r="I104" s="23"/>
    </row>
    <row r="105" spans="1:10" s="17" customFormat="1" ht="28.5" customHeight="1" x14ac:dyDescent="0.15">
      <c r="A105" s="16" t="s">
        <v>931</v>
      </c>
      <c r="B105" s="23" t="s">
        <v>103</v>
      </c>
      <c r="C105" s="16" t="s">
        <v>37</v>
      </c>
      <c r="D105" s="16" t="s">
        <v>21</v>
      </c>
      <c r="E105" s="23" t="s">
        <v>712</v>
      </c>
      <c r="F105" s="23" t="s">
        <v>713</v>
      </c>
      <c r="G105" s="18" t="s">
        <v>714</v>
      </c>
      <c r="H105" s="45">
        <v>440</v>
      </c>
      <c r="I105" s="23"/>
    </row>
    <row r="106" spans="1:10" s="17" customFormat="1" ht="28.5" customHeight="1" x14ac:dyDescent="0.15">
      <c r="A106" s="16" t="s">
        <v>931</v>
      </c>
      <c r="B106" s="23" t="s">
        <v>103</v>
      </c>
      <c r="C106" s="16" t="s">
        <v>37</v>
      </c>
      <c r="D106" s="16" t="s">
        <v>21</v>
      </c>
      <c r="E106" s="23" t="s">
        <v>715</v>
      </c>
      <c r="F106" s="23" t="s">
        <v>716</v>
      </c>
      <c r="G106" s="18" t="s">
        <v>717</v>
      </c>
      <c r="H106" s="45">
        <v>2262</v>
      </c>
      <c r="I106" s="23"/>
    </row>
    <row r="107" spans="1:10" s="17" customFormat="1" ht="28.5" customHeight="1" x14ac:dyDescent="0.15">
      <c r="A107" s="16" t="s">
        <v>931</v>
      </c>
      <c r="B107" s="23" t="s">
        <v>103</v>
      </c>
      <c r="C107" s="16" t="s">
        <v>37</v>
      </c>
      <c r="D107" s="16" t="s">
        <v>21</v>
      </c>
      <c r="E107" s="23" t="s">
        <v>718</v>
      </c>
      <c r="F107" s="23" t="s">
        <v>721</v>
      </c>
      <c r="G107" s="18" t="s">
        <v>720</v>
      </c>
      <c r="H107" s="45">
        <v>2480</v>
      </c>
      <c r="I107" s="23"/>
    </row>
    <row r="108" spans="1:10" s="17" customFormat="1" ht="28.5" customHeight="1" x14ac:dyDescent="0.15">
      <c r="A108" s="16" t="s">
        <v>931</v>
      </c>
      <c r="B108" s="23" t="s">
        <v>103</v>
      </c>
      <c r="C108" s="16" t="s">
        <v>37</v>
      </c>
      <c r="D108" s="16" t="s">
        <v>21</v>
      </c>
      <c r="E108" s="23" t="s">
        <v>719</v>
      </c>
      <c r="F108" s="23" t="s">
        <v>722</v>
      </c>
      <c r="G108" s="18" t="s">
        <v>723</v>
      </c>
      <c r="H108" s="45">
        <v>1404</v>
      </c>
      <c r="I108" s="23"/>
    </row>
    <row r="109" spans="1:10" s="17" customFormat="1" ht="28.5" customHeight="1" x14ac:dyDescent="0.15">
      <c r="A109" s="16" t="s">
        <v>932</v>
      </c>
      <c r="B109" s="23" t="s">
        <v>34</v>
      </c>
      <c r="C109" s="16" t="s">
        <v>37</v>
      </c>
      <c r="D109" s="16" t="s">
        <v>21</v>
      </c>
      <c r="E109" s="23" t="s">
        <v>678</v>
      </c>
      <c r="F109" s="23" t="s">
        <v>676</v>
      </c>
      <c r="G109" s="18" t="s">
        <v>677</v>
      </c>
      <c r="H109" s="45">
        <v>965</v>
      </c>
      <c r="I109" s="23"/>
    </row>
    <row r="110" spans="1:10" s="17" customFormat="1" ht="28.5" customHeight="1" x14ac:dyDescent="0.15">
      <c r="A110" s="16" t="s">
        <v>932</v>
      </c>
      <c r="B110" s="23" t="s">
        <v>34</v>
      </c>
      <c r="C110" s="16" t="s">
        <v>37</v>
      </c>
      <c r="D110" s="16" t="s">
        <v>21</v>
      </c>
      <c r="E110" s="23" t="s">
        <v>679</v>
      </c>
      <c r="F110" s="23" t="s">
        <v>680</v>
      </c>
      <c r="G110" s="18" t="s">
        <v>681</v>
      </c>
      <c r="H110" s="45">
        <v>3600</v>
      </c>
      <c r="I110" s="23"/>
    </row>
    <row r="111" spans="1:10" s="17" customFormat="1" ht="28.5" customHeight="1" x14ac:dyDescent="0.15">
      <c r="A111" s="16" t="s">
        <v>932</v>
      </c>
      <c r="B111" s="23" t="s">
        <v>34</v>
      </c>
      <c r="C111" s="16" t="s">
        <v>37</v>
      </c>
      <c r="D111" s="16" t="s">
        <v>21</v>
      </c>
      <c r="E111" s="23" t="s">
        <v>682</v>
      </c>
      <c r="F111" s="23" t="s">
        <v>683</v>
      </c>
      <c r="G111" s="83" t="s">
        <v>684</v>
      </c>
      <c r="H111" s="45">
        <v>1400</v>
      </c>
      <c r="I111" s="23"/>
    </row>
    <row r="112" spans="1:10" s="17" customFormat="1" ht="28.5" customHeight="1" x14ac:dyDescent="0.15">
      <c r="A112" s="16" t="s">
        <v>932</v>
      </c>
      <c r="B112" s="23" t="s">
        <v>34</v>
      </c>
      <c r="C112" s="16" t="s">
        <v>37</v>
      </c>
      <c r="D112" s="16" t="s">
        <v>21</v>
      </c>
      <c r="E112" s="23" t="s">
        <v>685</v>
      </c>
      <c r="F112" s="23" t="s">
        <v>686</v>
      </c>
      <c r="G112" s="18" t="s">
        <v>687</v>
      </c>
      <c r="H112" s="45">
        <v>1035</v>
      </c>
      <c r="I112" s="23"/>
    </row>
    <row r="113" spans="1:9" s="17" customFormat="1" ht="28.5" customHeight="1" x14ac:dyDescent="0.15">
      <c r="A113" s="16" t="s">
        <v>932</v>
      </c>
      <c r="B113" s="23" t="s">
        <v>34</v>
      </c>
      <c r="C113" s="16" t="s">
        <v>37</v>
      </c>
      <c r="D113" s="16" t="s">
        <v>21</v>
      </c>
      <c r="E113" s="23" t="s">
        <v>688</v>
      </c>
      <c r="F113" s="23" t="s">
        <v>689</v>
      </c>
      <c r="G113" s="18" t="s">
        <v>690</v>
      </c>
      <c r="H113" s="45">
        <v>3816</v>
      </c>
      <c r="I113" s="23"/>
    </row>
    <row r="114" spans="1:9" s="17" customFormat="1" ht="28.5" customHeight="1" x14ac:dyDescent="0.15">
      <c r="A114" s="16" t="s">
        <v>932</v>
      </c>
      <c r="B114" s="23" t="s">
        <v>34</v>
      </c>
      <c r="C114" s="16" t="s">
        <v>37</v>
      </c>
      <c r="D114" s="16" t="s">
        <v>21</v>
      </c>
      <c r="E114" s="23" t="s">
        <v>691</v>
      </c>
      <c r="F114" s="23" t="s">
        <v>692</v>
      </c>
      <c r="G114" s="18" t="s">
        <v>693</v>
      </c>
      <c r="H114" s="45">
        <v>15005</v>
      </c>
      <c r="I114" s="23"/>
    </row>
    <row r="115" spans="1:9" s="17" customFormat="1" ht="28.5" customHeight="1" x14ac:dyDescent="0.15">
      <c r="A115" s="16" t="s">
        <v>932</v>
      </c>
      <c r="B115" s="23" t="s">
        <v>34</v>
      </c>
      <c r="C115" s="16" t="s">
        <v>37</v>
      </c>
      <c r="D115" s="16" t="s">
        <v>21</v>
      </c>
      <c r="E115" s="23" t="s">
        <v>698</v>
      </c>
      <c r="F115" s="23" t="s">
        <v>694</v>
      </c>
      <c r="G115" s="18" t="s">
        <v>695</v>
      </c>
      <c r="H115" s="45">
        <v>2225</v>
      </c>
      <c r="I115" s="23"/>
    </row>
    <row r="116" spans="1:9" s="17" customFormat="1" ht="28.5" customHeight="1" x14ac:dyDescent="0.15">
      <c r="A116" s="16" t="s">
        <v>932</v>
      </c>
      <c r="B116" s="23" t="s">
        <v>34</v>
      </c>
      <c r="C116" s="16" t="s">
        <v>37</v>
      </c>
      <c r="D116" s="16" t="s">
        <v>21</v>
      </c>
      <c r="E116" s="23" t="s">
        <v>682</v>
      </c>
      <c r="F116" s="23" t="s">
        <v>696</v>
      </c>
      <c r="G116" s="18" t="s">
        <v>697</v>
      </c>
      <c r="H116" s="45">
        <v>660</v>
      </c>
      <c r="I116" s="23"/>
    </row>
    <row r="117" spans="1:9" s="17" customFormat="1" ht="28.5" customHeight="1" x14ac:dyDescent="0.15">
      <c r="A117" s="16" t="s">
        <v>932</v>
      </c>
      <c r="B117" s="23" t="s">
        <v>34</v>
      </c>
      <c r="C117" s="16" t="s">
        <v>37</v>
      </c>
      <c r="D117" s="16" t="s">
        <v>21</v>
      </c>
      <c r="E117" s="23" t="s">
        <v>698</v>
      </c>
      <c r="F117" s="23" t="s">
        <v>699</v>
      </c>
      <c r="G117" s="18" t="s">
        <v>700</v>
      </c>
      <c r="H117" s="45">
        <v>210</v>
      </c>
      <c r="I117" s="23"/>
    </row>
    <row r="118" spans="1:9" s="17" customFormat="1" ht="28.5" customHeight="1" x14ac:dyDescent="0.15">
      <c r="A118" s="16" t="s">
        <v>932</v>
      </c>
      <c r="B118" s="23" t="s">
        <v>34</v>
      </c>
      <c r="C118" s="16" t="s">
        <v>37</v>
      </c>
      <c r="D118" s="16" t="s">
        <v>21</v>
      </c>
      <c r="E118" s="23" t="s">
        <v>701</v>
      </c>
      <c r="F118" s="23" t="s">
        <v>699</v>
      </c>
      <c r="G118" s="18" t="s">
        <v>700</v>
      </c>
      <c r="H118" s="71">
        <v>5048.5</v>
      </c>
      <c r="I118" s="23"/>
    </row>
    <row r="119" spans="1:9" s="17" customFormat="1" ht="28.5" customHeight="1" x14ac:dyDescent="0.15">
      <c r="A119" s="16" t="s">
        <v>932</v>
      </c>
      <c r="B119" s="23" t="s">
        <v>34</v>
      </c>
      <c r="C119" s="16" t="s">
        <v>37</v>
      </c>
      <c r="D119" s="16" t="s">
        <v>21</v>
      </c>
      <c r="E119" s="23" t="s">
        <v>702</v>
      </c>
      <c r="F119" s="23" t="s">
        <v>699</v>
      </c>
      <c r="G119" s="18" t="s">
        <v>700</v>
      </c>
      <c r="H119" s="45">
        <v>12</v>
      </c>
      <c r="I119" s="23"/>
    </row>
    <row r="120" spans="1:9" s="17" customFormat="1" ht="28.5" customHeight="1" x14ac:dyDescent="0.15">
      <c r="A120" s="16" t="s">
        <v>932</v>
      </c>
      <c r="B120" s="23" t="s">
        <v>34</v>
      </c>
      <c r="C120" s="16" t="s">
        <v>37</v>
      </c>
      <c r="D120" s="16" t="s">
        <v>21</v>
      </c>
      <c r="E120" s="23" t="s">
        <v>703</v>
      </c>
      <c r="F120" s="23" t="s">
        <v>699</v>
      </c>
      <c r="G120" s="18" t="s">
        <v>700</v>
      </c>
      <c r="H120" s="45">
        <v>2214</v>
      </c>
      <c r="I120" s="23"/>
    </row>
    <row r="121" spans="1:9" s="17" customFormat="1" ht="28.5" customHeight="1" x14ac:dyDescent="0.15">
      <c r="A121" s="16" t="s">
        <v>932</v>
      </c>
      <c r="B121" s="23" t="s">
        <v>34</v>
      </c>
      <c r="C121" s="16" t="s">
        <v>37</v>
      </c>
      <c r="D121" s="16" t="s">
        <v>21</v>
      </c>
      <c r="E121" s="23" t="s">
        <v>675</v>
      </c>
      <c r="F121" s="23" t="s">
        <v>213</v>
      </c>
      <c r="G121" s="18" t="s">
        <v>392</v>
      </c>
      <c r="H121" s="45">
        <v>1387</v>
      </c>
      <c r="I121" s="23"/>
    </row>
    <row r="122" spans="1:9" s="17" customFormat="1" ht="28.5" customHeight="1" x14ac:dyDescent="0.15">
      <c r="A122" s="16" t="s">
        <v>932</v>
      </c>
      <c r="B122" s="23" t="s">
        <v>34</v>
      </c>
      <c r="C122" s="16" t="s">
        <v>37</v>
      </c>
      <c r="D122" s="16" t="s">
        <v>21</v>
      </c>
      <c r="E122" s="23" t="s">
        <v>675</v>
      </c>
      <c r="F122" s="23" t="s">
        <v>213</v>
      </c>
      <c r="G122" s="18" t="s">
        <v>392</v>
      </c>
      <c r="H122" s="45">
        <v>1828</v>
      </c>
      <c r="I122" s="23"/>
    </row>
    <row r="123" spans="1:9" s="17" customFormat="1" ht="31.5" customHeight="1" x14ac:dyDescent="0.15">
      <c r="A123" s="35" t="s">
        <v>933</v>
      </c>
      <c r="B123" s="23" t="s">
        <v>89</v>
      </c>
      <c r="C123" s="16" t="s">
        <v>37</v>
      </c>
      <c r="D123" s="16" t="s">
        <v>21</v>
      </c>
      <c r="E123" s="16" t="s">
        <v>92</v>
      </c>
      <c r="F123" s="23" t="s">
        <v>90</v>
      </c>
      <c r="G123" s="35" t="s">
        <v>91</v>
      </c>
      <c r="H123" s="36">
        <v>2932</v>
      </c>
      <c r="I123" s="23"/>
    </row>
    <row r="124" spans="1:9" s="17" customFormat="1" ht="31.5" customHeight="1" x14ac:dyDescent="0.15">
      <c r="A124" s="35" t="s">
        <v>934</v>
      </c>
      <c r="B124" s="23" t="s">
        <v>89</v>
      </c>
      <c r="C124" s="16" t="s">
        <v>37</v>
      </c>
      <c r="D124" s="16" t="s">
        <v>21</v>
      </c>
      <c r="E124" s="16" t="s">
        <v>867</v>
      </c>
      <c r="F124" s="23" t="s">
        <v>868</v>
      </c>
      <c r="G124" s="35"/>
      <c r="H124" s="36">
        <v>22500</v>
      </c>
      <c r="I124" s="23"/>
    </row>
    <row r="125" spans="1:9" s="17" customFormat="1" ht="28.5" customHeight="1" x14ac:dyDescent="0.15">
      <c r="A125" s="35" t="s">
        <v>935</v>
      </c>
      <c r="B125" s="23" t="s">
        <v>572</v>
      </c>
      <c r="C125" s="16" t="s">
        <v>37</v>
      </c>
      <c r="D125" s="16" t="s">
        <v>21</v>
      </c>
      <c r="E125" s="23" t="s">
        <v>575</v>
      </c>
      <c r="F125" s="23" t="s">
        <v>573</v>
      </c>
      <c r="G125" s="18" t="s">
        <v>574</v>
      </c>
      <c r="H125" s="45">
        <v>1560</v>
      </c>
      <c r="I125" s="23"/>
    </row>
    <row r="126" spans="1:9" s="17" customFormat="1" ht="28.5" customHeight="1" x14ac:dyDescent="0.15">
      <c r="A126" s="35" t="s">
        <v>935</v>
      </c>
      <c r="B126" s="23" t="s">
        <v>572</v>
      </c>
      <c r="C126" s="16" t="s">
        <v>37</v>
      </c>
      <c r="D126" s="16" t="s">
        <v>21</v>
      </c>
      <c r="E126" s="23" t="s">
        <v>575</v>
      </c>
      <c r="F126" s="23" t="s">
        <v>576</v>
      </c>
      <c r="G126" s="18" t="s">
        <v>574</v>
      </c>
      <c r="H126" s="45">
        <v>1248</v>
      </c>
      <c r="I126" s="23"/>
    </row>
    <row r="127" spans="1:9" s="17" customFormat="1" ht="28.5" customHeight="1" x14ac:dyDescent="0.15">
      <c r="A127" s="35" t="s">
        <v>935</v>
      </c>
      <c r="B127" s="23" t="s">
        <v>572</v>
      </c>
      <c r="C127" s="16" t="s">
        <v>37</v>
      </c>
      <c r="D127" s="16" t="s">
        <v>21</v>
      </c>
      <c r="E127" s="23" t="s">
        <v>575</v>
      </c>
      <c r="F127" s="23" t="s">
        <v>577</v>
      </c>
      <c r="G127" s="18" t="s">
        <v>578</v>
      </c>
      <c r="H127" s="45">
        <v>1248</v>
      </c>
      <c r="I127" s="23"/>
    </row>
    <row r="128" spans="1:9" s="17" customFormat="1" ht="28.5" customHeight="1" x14ac:dyDescent="0.15">
      <c r="A128" s="35" t="s">
        <v>935</v>
      </c>
      <c r="B128" s="23" t="s">
        <v>572</v>
      </c>
      <c r="C128" s="16" t="s">
        <v>37</v>
      </c>
      <c r="D128" s="16" t="s">
        <v>21</v>
      </c>
      <c r="E128" s="23" t="s">
        <v>575</v>
      </c>
      <c r="F128" s="23" t="s">
        <v>579</v>
      </c>
      <c r="G128" s="18" t="s">
        <v>580</v>
      </c>
      <c r="H128" s="45">
        <v>1248</v>
      </c>
      <c r="I128" s="23"/>
    </row>
    <row r="129" spans="1:9" s="17" customFormat="1" ht="28.5" customHeight="1" x14ac:dyDescent="0.15">
      <c r="A129" s="35" t="s">
        <v>935</v>
      </c>
      <c r="B129" s="23" t="s">
        <v>572</v>
      </c>
      <c r="C129" s="16" t="s">
        <v>37</v>
      </c>
      <c r="D129" s="16" t="s">
        <v>21</v>
      </c>
      <c r="E129" s="23" t="s">
        <v>575</v>
      </c>
      <c r="F129" s="23" t="s">
        <v>581</v>
      </c>
      <c r="G129" s="18" t="s">
        <v>582</v>
      </c>
      <c r="H129" s="45">
        <v>1248</v>
      </c>
      <c r="I129" s="23"/>
    </row>
    <row r="130" spans="1:9" s="17" customFormat="1" ht="28.5" customHeight="1" x14ac:dyDescent="0.15">
      <c r="A130" s="35" t="s">
        <v>935</v>
      </c>
      <c r="B130" s="23" t="s">
        <v>572</v>
      </c>
      <c r="C130" s="16" t="s">
        <v>37</v>
      </c>
      <c r="D130" s="16" t="s">
        <v>21</v>
      </c>
      <c r="E130" s="23" t="s">
        <v>575</v>
      </c>
      <c r="F130" s="23" t="s">
        <v>583</v>
      </c>
      <c r="G130" s="18" t="s">
        <v>584</v>
      </c>
      <c r="H130" s="45">
        <v>1560</v>
      </c>
      <c r="I130" s="23"/>
    </row>
    <row r="131" spans="1:9" s="17" customFormat="1" ht="28.5" customHeight="1" x14ac:dyDescent="0.15">
      <c r="A131" s="35" t="s">
        <v>935</v>
      </c>
      <c r="B131" s="23" t="s">
        <v>572</v>
      </c>
      <c r="C131" s="16" t="s">
        <v>37</v>
      </c>
      <c r="D131" s="16" t="s">
        <v>21</v>
      </c>
      <c r="E131" s="23" t="s">
        <v>575</v>
      </c>
      <c r="F131" s="23" t="s">
        <v>585</v>
      </c>
      <c r="G131" s="18" t="s">
        <v>586</v>
      </c>
      <c r="H131" s="45">
        <v>1092</v>
      </c>
      <c r="I131" s="23"/>
    </row>
    <row r="132" spans="1:9" s="17" customFormat="1" ht="28.5" customHeight="1" x14ac:dyDescent="0.15">
      <c r="A132" s="35" t="s">
        <v>935</v>
      </c>
      <c r="B132" s="23" t="s">
        <v>572</v>
      </c>
      <c r="C132" s="16" t="s">
        <v>37</v>
      </c>
      <c r="D132" s="16" t="s">
        <v>21</v>
      </c>
      <c r="E132" s="23" t="s">
        <v>575</v>
      </c>
      <c r="F132" s="23" t="s">
        <v>587</v>
      </c>
      <c r="G132" s="18" t="s">
        <v>588</v>
      </c>
      <c r="H132" s="45">
        <v>1248</v>
      </c>
      <c r="I132" s="23"/>
    </row>
    <row r="133" spans="1:9" s="17" customFormat="1" ht="28.5" customHeight="1" x14ac:dyDescent="0.15">
      <c r="A133" s="35" t="s">
        <v>935</v>
      </c>
      <c r="B133" s="23" t="s">
        <v>572</v>
      </c>
      <c r="C133" s="16" t="s">
        <v>37</v>
      </c>
      <c r="D133" s="16" t="s">
        <v>21</v>
      </c>
      <c r="E133" s="23" t="s">
        <v>575</v>
      </c>
      <c r="F133" s="23" t="s">
        <v>589</v>
      </c>
      <c r="G133" s="18" t="s">
        <v>590</v>
      </c>
      <c r="H133" s="45">
        <v>1248</v>
      </c>
      <c r="I133" s="23"/>
    </row>
    <row r="134" spans="1:9" s="17" customFormat="1" ht="28.5" customHeight="1" x14ac:dyDescent="0.15">
      <c r="A134" s="35" t="s">
        <v>935</v>
      </c>
      <c r="B134" s="23" t="s">
        <v>572</v>
      </c>
      <c r="C134" s="16" t="s">
        <v>37</v>
      </c>
      <c r="D134" s="16" t="s">
        <v>21</v>
      </c>
      <c r="E134" s="23" t="s">
        <v>575</v>
      </c>
      <c r="F134" s="23" t="s">
        <v>591</v>
      </c>
      <c r="G134" s="18" t="s">
        <v>592</v>
      </c>
      <c r="H134" s="45">
        <v>1248</v>
      </c>
      <c r="I134" s="23"/>
    </row>
    <row r="135" spans="1:9" s="17" customFormat="1" ht="28.5" customHeight="1" x14ac:dyDescent="0.15">
      <c r="A135" s="35" t="s">
        <v>935</v>
      </c>
      <c r="B135" s="23" t="s">
        <v>572</v>
      </c>
      <c r="C135" s="16" t="s">
        <v>37</v>
      </c>
      <c r="D135" s="16" t="s">
        <v>21</v>
      </c>
      <c r="E135" s="23" t="s">
        <v>575</v>
      </c>
      <c r="F135" s="23" t="s">
        <v>593</v>
      </c>
      <c r="G135" s="18" t="s">
        <v>594</v>
      </c>
      <c r="H135" s="45">
        <v>1248</v>
      </c>
      <c r="I135" s="23"/>
    </row>
    <row r="136" spans="1:9" s="17" customFormat="1" ht="28.5" customHeight="1" x14ac:dyDescent="0.15">
      <c r="A136" s="35" t="s">
        <v>935</v>
      </c>
      <c r="B136" s="23" t="s">
        <v>572</v>
      </c>
      <c r="C136" s="16" t="s">
        <v>37</v>
      </c>
      <c r="D136" s="16" t="s">
        <v>21</v>
      </c>
      <c r="E136" s="23" t="s">
        <v>575</v>
      </c>
      <c r="F136" s="23" t="s">
        <v>595</v>
      </c>
      <c r="G136" s="18" t="s">
        <v>596</v>
      </c>
      <c r="H136" s="45">
        <v>1248</v>
      </c>
      <c r="I136" s="23"/>
    </row>
    <row r="137" spans="1:9" s="17" customFormat="1" ht="28.5" customHeight="1" x14ac:dyDescent="0.15">
      <c r="A137" s="35" t="s">
        <v>935</v>
      </c>
      <c r="B137" s="23" t="s">
        <v>572</v>
      </c>
      <c r="C137" s="16" t="s">
        <v>37</v>
      </c>
      <c r="D137" s="16" t="s">
        <v>21</v>
      </c>
      <c r="E137" s="23" t="s">
        <v>575</v>
      </c>
      <c r="F137" s="23" t="s">
        <v>597</v>
      </c>
      <c r="G137" s="18" t="s">
        <v>598</v>
      </c>
      <c r="H137" s="45">
        <v>936</v>
      </c>
      <c r="I137" s="23"/>
    </row>
    <row r="138" spans="1:9" s="17" customFormat="1" ht="28.5" customHeight="1" x14ac:dyDescent="0.15">
      <c r="A138" s="35" t="s">
        <v>935</v>
      </c>
      <c r="B138" s="23" t="s">
        <v>572</v>
      </c>
      <c r="C138" s="16" t="s">
        <v>37</v>
      </c>
      <c r="D138" s="16" t="s">
        <v>21</v>
      </c>
      <c r="E138" s="23" t="s">
        <v>575</v>
      </c>
      <c r="F138" s="23" t="s">
        <v>599</v>
      </c>
      <c r="G138" s="18" t="s">
        <v>600</v>
      </c>
      <c r="H138" s="71">
        <v>1248</v>
      </c>
      <c r="I138" s="23"/>
    </row>
    <row r="139" spans="1:9" s="17" customFormat="1" ht="28.5" customHeight="1" x14ac:dyDescent="0.15">
      <c r="A139" s="35" t="s">
        <v>935</v>
      </c>
      <c r="B139" s="23" t="s">
        <v>572</v>
      </c>
      <c r="C139" s="16" t="s">
        <v>37</v>
      </c>
      <c r="D139" s="16" t="s">
        <v>21</v>
      </c>
      <c r="E139" s="23" t="s">
        <v>575</v>
      </c>
      <c r="F139" s="23" t="s">
        <v>601</v>
      </c>
      <c r="G139" s="18" t="s">
        <v>602</v>
      </c>
      <c r="H139" s="45">
        <v>1248</v>
      </c>
      <c r="I139" s="23"/>
    </row>
    <row r="140" spans="1:9" s="17" customFormat="1" ht="28.5" customHeight="1" x14ac:dyDescent="0.15">
      <c r="A140" s="35" t="s">
        <v>935</v>
      </c>
      <c r="B140" s="23" t="s">
        <v>572</v>
      </c>
      <c r="C140" s="16" t="s">
        <v>37</v>
      </c>
      <c r="D140" s="16" t="s">
        <v>21</v>
      </c>
      <c r="E140" s="23" t="s">
        <v>575</v>
      </c>
      <c r="F140" s="23" t="s">
        <v>603</v>
      </c>
      <c r="G140" s="18"/>
      <c r="H140" s="45">
        <v>1248</v>
      </c>
      <c r="I140" s="23"/>
    </row>
    <row r="141" spans="1:9" s="17" customFormat="1" ht="28.5" customHeight="1" x14ac:dyDescent="0.15">
      <c r="A141" s="35" t="s">
        <v>935</v>
      </c>
      <c r="B141" s="23" t="s">
        <v>572</v>
      </c>
      <c r="C141" s="16" t="s">
        <v>37</v>
      </c>
      <c r="D141" s="16" t="s">
        <v>21</v>
      </c>
      <c r="E141" s="23" t="s">
        <v>575</v>
      </c>
      <c r="F141" s="23" t="s">
        <v>604</v>
      </c>
      <c r="G141" s="18" t="s">
        <v>605</v>
      </c>
      <c r="H141" s="45">
        <v>1248</v>
      </c>
      <c r="I141" s="23"/>
    </row>
    <row r="142" spans="1:9" s="17" customFormat="1" ht="28.5" customHeight="1" x14ac:dyDescent="0.15">
      <c r="A142" s="35" t="s">
        <v>935</v>
      </c>
      <c r="B142" s="23" t="s">
        <v>572</v>
      </c>
      <c r="C142" s="16" t="s">
        <v>37</v>
      </c>
      <c r="D142" s="16" t="s">
        <v>21</v>
      </c>
      <c r="E142" s="23" t="s">
        <v>575</v>
      </c>
      <c r="F142" s="23" t="s">
        <v>606</v>
      </c>
      <c r="G142" s="18" t="s">
        <v>607</v>
      </c>
      <c r="H142" s="45">
        <v>1248</v>
      </c>
      <c r="I142" s="23"/>
    </row>
    <row r="143" spans="1:9" s="17" customFormat="1" ht="28.5" customHeight="1" x14ac:dyDescent="0.15">
      <c r="A143" s="35" t="s">
        <v>935</v>
      </c>
      <c r="B143" s="23" t="s">
        <v>572</v>
      </c>
      <c r="C143" s="16" t="s">
        <v>37</v>
      </c>
      <c r="D143" s="16" t="s">
        <v>21</v>
      </c>
      <c r="E143" s="23" t="s">
        <v>575</v>
      </c>
      <c r="F143" s="23" t="s">
        <v>608</v>
      </c>
      <c r="G143" s="18" t="s">
        <v>614</v>
      </c>
      <c r="H143" s="45">
        <v>936</v>
      </c>
      <c r="I143" s="23"/>
    </row>
    <row r="144" spans="1:9" s="17" customFormat="1" ht="28.5" customHeight="1" x14ac:dyDescent="0.15">
      <c r="A144" s="35" t="s">
        <v>935</v>
      </c>
      <c r="B144" s="23" t="s">
        <v>572</v>
      </c>
      <c r="C144" s="16" t="s">
        <v>37</v>
      </c>
      <c r="D144" s="16" t="s">
        <v>21</v>
      </c>
      <c r="E144" s="23" t="s">
        <v>575</v>
      </c>
      <c r="F144" s="23" t="s">
        <v>609</v>
      </c>
      <c r="G144" s="18"/>
      <c r="H144" s="45">
        <v>1248</v>
      </c>
      <c r="I144" s="23"/>
    </row>
    <row r="145" spans="1:9" s="17" customFormat="1" ht="28.5" customHeight="1" x14ac:dyDescent="0.15">
      <c r="A145" s="35" t="s">
        <v>935</v>
      </c>
      <c r="B145" s="23" t="s">
        <v>572</v>
      </c>
      <c r="C145" s="16" t="s">
        <v>37</v>
      </c>
      <c r="D145" s="16" t="s">
        <v>21</v>
      </c>
      <c r="E145" s="23" t="s">
        <v>575</v>
      </c>
      <c r="F145" s="23" t="s">
        <v>610</v>
      </c>
      <c r="G145" s="18" t="s">
        <v>611</v>
      </c>
      <c r="H145" s="45">
        <v>1092</v>
      </c>
      <c r="I145" s="23"/>
    </row>
    <row r="146" spans="1:9" s="17" customFormat="1" ht="28.5" customHeight="1" x14ac:dyDescent="0.15">
      <c r="A146" s="35" t="s">
        <v>935</v>
      </c>
      <c r="B146" s="23" t="s">
        <v>572</v>
      </c>
      <c r="C146" s="16" t="s">
        <v>37</v>
      </c>
      <c r="D146" s="16" t="s">
        <v>21</v>
      </c>
      <c r="E146" s="23" t="s">
        <v>575</v>
      </c>
      <c r="F146" s="23" t="s">
        <v>612</v>
      </c>
      <c r="G146" s="18" t="s">
        <v>613</v>
      </c>
      <c r="H146" s="45">
        <v>468</v>
      </c>
      <c r="I146" s="23"/>
    </row>
    <row r="147" spans="1:9" s="17" customFormat="1" ht="28.5" customHeight="1" x14ac:dyDescent="0.15">
      <c r="A147" s="35" t="s">
        <v>935</v>
      </c>
      <c r="B147" s="23" t="s">
        <v>572</v>
      </c>
      <c r="C147" s="16" t="s">
        <v>37</v>
      </c>
      <c r="D147" s="16" t="s">
        <v>21</v>
      </c>
      <c r="E147" s="23" t="s">
        <v>575</v>
      </c>
      <c r="F147" s="23" t="s">
        <v>615</v>
      </c>
      <c r="G147" s="18" t="s">
        <v>616</v>
      </c>
      <c r="H147" s="45">
        <v>936</v>
      </c>
      <c r="I147" s="23"/>
    </row>
    <row r="148" spans="1:9" s="17" customFormat="1" ht="28.5" customHeight="1" x14ac:dyDescent="0.15">
      <c r="A148" s="35" t="s">
        <v>935</v>
      </c>
      <c r="B148" s="23" t="s">
        <v>572</v>
      </c>
      <c r="C148" s="16" t="s">
        <v>37</v>
      </c>
      <c r="D148" s="16" t="s">
        <v>21</v>
      </c>
      <c r="E148" s="23" t="s">
        <v>575</v>
      </c>
      <c r="F148" s="23" t="s">
        <v>617</v>
      </c>
      <c r="G148" s="18" t="s">
        <v>618</v>
      </c>
      <c r="H148" s="45">
        <v>1248</v>
      </c>
      <c r="I148" s="23"/>
    </row>
    <row r="149" spans="1:9" s="17" customFormat="1" ht="28.5" customHeight="1" x14ac:dyDescent="0.15">
      <c r="A149" s="35" t="s">
        <v>935</v>
      </c>
      <c r="B149" s="23" t="s">
        <v>572</v>
      </c>
      <c r="C149" s="16" t="s">
        <v>37</v>
      </c>
      <c r="D149" s="16" t="s">
        <v>21</v>
      </c>
      <c r="E149" s="23" t="s">
        <v>575</v>
      </c>
      <c r="F149" s="23" t="s">
        <v>619</v>
      </c>
      <c r="G149" s="18" t="s">
        <v>620</v>
      </c>
      <c r="H149" s="45">
        <v>1248</v>
      </c>
      <c r="I149" s="23"/>
    </row>
    <row r="150" spans="1:9" s="17" customFormat="1" ht="28.5" customHeight="1" x14ac:dyDescent="0.15">
      <c r="A150" s="35" t="s">
        <v>935</v>
      </c>
      <c r="B150" s="23" t="s">
        <v>572</v>
      </c>
      <c r="C150" s="16" t="s">
        <v>37</v>
      </c>
      <c r="D150" s="16" t="s">
        <v>21</v>
      </c>
      <c r="E150" s="23" t="s">
        <v>575</v>
      </c>
      <c r="F150" s="23" t="s">
        <v>621</v>
      </c>
      <c r="G150" s="18" t="s">
        <v>622</v>
      </c>
      <c r="H150" s="45">
        <v>1248</v>
      </c>
      <c r="I150" s="23"/>
    </row>
    <row r="151" spans="1:9" s="17" customFormat="1" ht="28.5" customHeight="1" x14ac:dyDescent="0.15">
      <c r="A151" s="35" t="s">
        <v>935</v>
      </c>
      <c r="B151" s="23" t="s">
        <v>572</v>
      </c>
      <c r="C151" s="16" t="s">
        <v>37</v>
      </c>
      <c r="D151" s="16" t="s">
        <v>21</v>
      </c>
      <c r="E151" s="23" t="s">
        <v>575</v>
      </c>
      <c r="F151" s="23" t="s">
        <v>623</v>
      </c>
      <c r="G151" s="18" t="s">
        <v>624</v>
      </c>
      <c r="H151" s="45">
        <v>1248</v>
      </c>
      <c r="I151" s="23"/>
    </row>
    <row r="152" spans="1:9" s="17" customFormat="1" ht="28.5" customHeight="1" x14ac:dyDescent="0.15">
      <c r="A152" s="35" t="s">
        <v>935</v>
      </c>
      <c r="B152" s="23" t="s">
        <v>572</v>
      </c>
      <c r="C152" s="16" t="s">
        <v>37</v>
      </c>
      <c r="D152" s="16" t="s">
        <v>21</v>
      </c>
      <c r="E152" s="23" t="s">
        <v>575</v>
      </c>
      <c r="F152" s="23" t="s">
        <v>625</v>
      </c>
      <c r="G152" s="18" t="s">
        <v>626</v>
      </c>
      <c r="H152" s="45">
        <v>1248</v>
      </c>
      <c r="I152" s="23"/>
    </row>
    <row r="153" spans="1:9" s="17" customFormat="1" ht="28.5" customHeight="1" x14ac:dyDescent="0.15">
      <c r="A153" s="35" t="s">
        <v>935</v>
      </c>
      <c r="B153" s="23" t="s">
        <v>572</v>
      </c>
      <c r="C153" s="16" t="s">
        <v>37</v>
      </c>
      <c r="D153" s="16" t="s">
        <v>21</v>
      </c>
      <c r="E153" s="23" t="s">
        <v>575</v>
      </c>
      <c r="F153" s="23" t="s">
        <v>627</v>
      </c>
      <c r="G153" s="18" t="s">
        <v>628</v>
      </c>
      <c r="H153" s="45">
        <v>1248</v>
      </c>
      <c r="I153" s="23"/>
    </row>
    <row r="154" spans="1:9" s="17" customFormat="1" ht="28.5" customHeight="1" x14ac:dyDescent="0.15">
      <c r="A154" s="35" t="s">
        <v>935</v>
      </c>
      <c r="B154" s="23" t="s">
        <v>572</v>
      </c>
      <c r="C154" s="16" t="s">
        <v>37</v>
      </c>
      <c r="D154" s="16" t="s">
        <v>21</v>
      </c>
      <c r="E154" s="23" t="s">
        <v>575</v>
      </c>
      <c r="F154" s="23" t="s">
        <v>674</v>
      </c>
      <c r="G154" s="18" t="s">
        <v>629</v>
      </c>
      <c r="H154" s="71">
        <v>1092</v>
      </c>
      <c r="I154" s="23"/>
    </row>
    <row r="155" spans="1:9" s="17" customFormat="1" ht="28.5" customHeight="1" x14ac:dyDescent="0.15">
      <c r="A155" s="35" t="s">
        <v>935</v>
      </c>
      <c r="B155" s="23" t="s">
        <v>572</v>
      </c>
      <c r="C155" s="16" t="s">
        <v>37</v>
      </c>
      <c r="D155" s="16" t="s">
        <v>21</v>
      </c>
      <c r="E155" s="23" t="s">
        <v>575</v>
      </c>
      <c r="F155" s="23" t="s">
        <v>630</v>
      </c>
      <c r="G155" s="18" t="s">
        <v>631</v>
      </c>
      <c r="H155" s="45">
        <v>1248</v>
      </c>
      <c r="I155" s="23"/>
    </row>
    <row r="156" spans="1:9" s="17" customFormat="1" ht="28.5" customHeight="1" x14ac:dyDescent="0.15">
      <c r="A156" s="35" t="s">
        <v>935</v>
      </c>
      <c r="B156" s="23" t="s">
        <v>572</v>
      </c>
      <c r="C156" s="16" t="s">
        <v>37</v>
      </c>
      <c r="D156" s="16" t="s">
        <v>21</v>
      </c>
      <c r="E156" s="23" t="s">
        <v>575</v>
      </c>
      <c r="F156" s="23" t="s">
        <v>632</v>
      </c>
      <c r="G156" s="18" t="s">
        <v>633</v>
      </c>
      <c r="H156" s="45">
        <v>1248</v>
      </c>
      <c r="I156" s="23"/>
    </row>
    <row r="157" spans="1:9" s="17" customFormat="1" ht="28.5" customHeight="1" x14ac:dyDescent="0.15">
      <c r="A157" s="35" t="s">
        <v>935</v>
      </c>
      <c r="B157" s="23" t="s">
        <v>572</v>
      </c>
      <c r="C157" s="16" t="s">
        <v>37</v>
      </c>
      <c r="D157" s="16" t="s">
        <v>21</v>
      </c>
      <c r="E157" s="23" t="s">
        <v>575</v>
      </c>
      <c r="F157" s="23" t="s">
        <v>634</v>
      </c>
      <c r="G157" s="18" t="s">
        <v>635</v>
      </c>
      <c r="H157" s="45">
        <v>1248</v>
      </c>
      <c r="I157" s="23"/>
    </row>
    <row r="158" spans="1:9" s="17" customFormat="1" ht="28.5" customHeight="1" x14ac:dyDescent="0.15">
      <c r="A158" s="35" t="s">
        <v>935</v>
      </c>
      <c r="B158" s="23" t="s">
        <v>572</v>
      </c>
      <c r="C158" s="16" t="s">
        <v>37</v>
      </c>
      <c r="D158" s="16" t="s">
        <v>21</v>
      </c>
      <c r="E158" s="23" t="s">
        <v>575</v>
      </c>
      <c r="F158" s="23" t="s">
        <v>636</v>
      </c>
      <c r="G158" s="18" t="s">
        <v>637</v>
      </c>
      <c r="H158" s="45">
        <v>1248</v>
      </c>
      <c r="I158" s="23"/>
    </row>
    <row r="159" spans="1:9" s="17" customFormat="1" ht="28.5" customHeight="1" x14ac:dyDescent="0.15">
      <c r="A159" s="35" t="s">
        <v>935</v>
      </c>
      <c r="B159" s="23" t="s">
        <v>572</v>
      </c>
      <c r="C159" s="16" t="s">
        <v>37</v>
      </c>
      <c r="D159" s="16" t="s">
        <v>21</v>
      </c>
      <c r="E159" s="23" t="s">
        <v>575</v>
      </c>
      <c r="F159" s="23" t="s">
        <v>371</v>
      </c>
      <c r="G159" s="18" t="s">
        <v>372</v>
      </c>
      <c r="H159" s="45">
        <v>1248</v>
      </c>
      <c r="I159" s="23"/>
    </row>
    <row r="160" spans="1:9" s="17" customFormat="1" ht="28.5" customHeight="1" x14ac:dyDescent="0.15">
      <c r="A160" s="35" t="s">
        <v>935</v>
      </c>
      <c r="B160" s="23" t="s">
        <v>572</v>
      </c>
      <c r="C160" s="16" t="s">
        <v>37</v>
      </c>
      <c r="D160" s="16" t="s">
        <v>21</v>
      </c>
      <c r="E160" s="23" t="s">
        <v>575</v>
      </c>
      <c r="F160" s="23" t="s">
        <v>638</v>
      </c>
      <c r="G160" s="18" t="s">
        <v>639</v>
      </c>
      <c r="H160" s="45">
        <v>1092</v>
      </c>
      <c r="I160" s="23"/>
    </row>
    <row r="161" spans="1:9" s="17" customFormat="1" ht="28.5" customHeight="1" x14ac:dyDescent="0.15">
      <c r="A161" s="35" t="s">
        <v>935</v>
      </c>
      <c r="B161" s="23" t="s">
        <v>572</v>
      </c>
      <c r="C161" s="16" t="s">
        <v>37</v>
      </c>
      <c r="D161" s="16" t="s">
        <v>21</v>
      </c>
      <c r="E161" s="23" t="s">
        <v>575</v>
      </c>
      <c r="F161" s="23" t="s">
        <v>640</v>
      </c>
      <c r="G161" s="18" t="s">
        <v>641</v>
      </c>
      <c r="H161" s="45">
        <v>1092</v>
      </c>
      <c r="I161" s="23"/>
    </row>
    <row r="162" spans="1:9" s="17" customFormat="1" ht="28.5" customHeight="1" x14ac:dyDescent="0.15">
      <c r="A162" s="35" t="s">
        <v>935</v>
      </c>
      <c r="B162" s="23" t="s">
        <v>572</v>
      </c>
      <c r="C162" s="16" t="s">
        <v>37</v>
      </c>
      <c r="D162" s="16" t="s">
        <v>21</v>
      </c>
      <c r="E162" s="23" t="s">
        <v>575</v>
      </c>
      <c r="F162" s="23" t="s">
        <v>642</v>
      </c>
      <c r="G162" s="18" t="s">
        <v>643</v>
      </c>
      <c r="H162" s="45">
        <v>1560</v>
      </c>
      <c r="I162" s="23"/>
    </row>
    <row r="163" spans="1:9" s="17" customFormat="1" ht="28.5" customHeight="1" x14ac:dyDescent="0.15">
      <c r="A163" s="35" t="s">
        <v>935</v>
      </c>
      <c r="B163" s="23" t="s">
        <v>572</v>
      </c>
      <c r="C163" s="16" t="s">
        <v>37</v>
      </c>
      <c r="D163" s="16" t="s">
        <v>21</v>
      </c>
      <c r="E163" s="23" t="s">
        <v>575</v>
      </c>
      <c r="F163" s="23" t="s">
        <v>649</v>
      </c>
      <c r="G163" s="18" t="s">
        <v>644</v>
      </c>
      <c r="H163" s="45">
        <v>2184</v>
      </c>
      <c r="I163" s="23"/>
    </row>
    <row r="164" spans="1:9" s="17" customFormat="1" ht="28.5" customHeight="1" x14ac:dyDescent="0.15">
      <c r="A164" s="35" t="s">
        <v>935</v>
      </c>
      <c r="B164" s="23" t="s">
        <v>572</v>
      </c>
      <c r="C164" s="16" t="s">
        <v>37</v>
      </c>
      <c r="D164" s="16" t="s">
        <v>21</v>
      </c>
      <c r="E164" s="23" t="s">
        <v>575</v>
      </c>
      <c r="F164" s="23" t="s">
        <v>645</v>
      </c>
      <c r="G164" s="18" t="s">
        <v>646</v>
      </c>
      <c r="H164" s="45">
        <v>2340</v>
      </c>
      <c r="I164" s="23"/>
    </row>
    <row r="165" spans="1:9" s="17" customFormat="1" ht="28.5" customHeight="1" x14ac:dyDescent="0.15">
      <c r="A165" s="35" t="s">
        <v>935</v>
      </c>
      <c r="B165" s="23" t="s">
        <v>572</v>
      </c>
      <c r="C165" s="16" t="s">
        <v>37</v>
      </c>
      <c r="D165" s="16" t="s">
        <v>21</v>
      </c>
      <c r="E165" s="23" t="s">
        <v>575</v>
      </c>
      <c r="F165" s="23" t="s">
        <v>647</v>
      </c>
      <c r="G165" s="18" t="s">
        <v>648</v>
      </c>
      <c r="H165" s="45">
        <v>1872</v>
      </c>
      <c r="I165" s="23"/>
    </row>
    <row r="166" spans="1:9" s="17" customFormat="1" ht="28.5" customHeight="1" x14ac:dyDescent="0.15">
      <c r="A166" s="35" t="s">
        <v>935</v>
      </c>
      <c r="B166" s="23" t="s">
        <v>572</v>
      </c>
      <c r="C166" s="16" t="s">
        <v>37</v>
      </c>
      <c r="D166" s="16" t="s">
        <v>21</v>
      </c>
      <c r="E166" s="23" t="s">
        <v>575</v>
      </c>
      <c r="F166" s="23" t="s">
        <v>650</v>
      </c>
      <c r="G166" s="18" t="s">
        <v>651</v>
      </c>
      <c r="H166" s="45">
        <v>2340</v>
      </c>
      <c r="I166" s="23"/>
    </row>
    <row r="167" spans="1:9" s="17" customFormat="1" ht="28.5" customHeight="1" x14ac:dyDescent="0.15">
      <c r="A167" s="35" t="s">
        <v>935</v>
      </c>
      <c r="B167" s="23" t="s">
        <v>572</v>
      </c>
      <c r="C167" s="16" t="s">
        <v>37</v>
      </c>
      <c r="D167" s="16" t="s">
        <v>21</v>
      </c>
      <c r="E167" s="23" t="s">
        <v>575</v>
      </c>
      <c r="F167" s="23" t="s">
        <v>652</v>
      </c>
      <c r="G167" s="18" t="s">
        <v>653</v>
      </c>
      <c r="H167" s="45">
        <v>468</v>
      </c>
      <c r="I167" s="23"/>
    </row>
    <row r="168" spans="1:9" s="17" customFormat="1" ht="28.5" customHeight="1" x14ac:dyDescent="0.15">
      <c r="A168" s="35" t="s">
        <v>935</v>
      </c>
      <c r="B168" s="23" t="s">
        <v>572</v>
      </c>
      <c r="C168" s="16" t="s">
        <v>37</v>
      </c>
      <c r="D168" s="16" t="s">
        <v>21</v>
      </c>
      <c r="E168" s="23" t="s">
        <v>575</v>
      </c>
      <c r="F168" s="23" t="s">
        <v>654</v>
      </c>
      <c r="G168" s="18" t="s">
        <v>655</v>
      </c>
      <c r="H168" s="45">
        <v>1248</v>
      </c>
      <c r="I168" s="23"/>
    </row>
    <row r="169" spans="1:9" s="17" customFormat="1" ht="28.5" customHeight="1" x14ac:dyDescent="0.15">
      <c r="A169" s="35" t="s">
        <v>935</v>
      </c>
      <c r="B169" s="23" t="s">
        <v>572</v>
      </c>
      <c r="C169" s="16" t="s">
        <v>37</v>
      </c>
      <c r="D169" s="16" t="s">
        <v>21</v>
      </c>
      <c r="E169" s="23" t="s">
        <v>575</v>
      </c>
      <c r="F169" s="23" t="s">
        <v>656</v>
      </c>
      <c r="G169" s="18" t="s">
        <v>657</v>
      </c>
      <c r="H169" s="45">
        <v>1248</v>
      </c>
      <c r="I169" s="23"/>
    </row>
    <row r="170" spans="1:9" s="17" customFormat="1" ht="28.5" customHeight="1" x14ac:dyDescent="0.15">
      <c r="A170" s="35" t="s">
        <v>935</v>
      </c>
      <c r="B170" s="23" t="s">
        <v>572</v>
      </c>
      <c r="C170" s="16" t="s">
        <v>37</v>
      </c>
      <c r="D170" s="16" t="s">
        <v>21</v>
      </c>
      <c r="E170" s="23" t="s">
        <v>575</v>
      </c>
      <c r="F170" s="23" t="s">
        <v>658</v>
      </c>
      <c r="G170" s="18" t="s">
        <v>659</v>
      </c>
      <c r="H170" s="45">
        <v>1560</v>
      </c>
      <c r="I170" s="23"/>
    </row>
    <row r="171" spans="1:9" s="17" customFormat="1" ht="28.5" customHeight="1" x14ac:dyDescent="0.15">
      <c r="A171" s="35" t="s">
        <v>935</v>
      </c>
      <c r="B171" s="23" t="s">
        <v>572</v>
      </c>
      <c r="C171" s="16" t="s">
        <v>37</v>
      </c>
      <c r="D171" s="16" t="s">
        <v>21</v>
      </c>
      <c r="E171" s="23" t="s">
        <v>575</v>
      </c>
      <c r="F171" s="23" t="s">
        <v>660</v>
      </c>
      <c r="G171" s="18" t="s">
        <v>661</v>
      </c>
      <c r="H171" s="45">
        <v>1560</v>
      </c>
      <c r="I171" s="23"/>
    </row>
    <row r="172" spans="1:9" s="17" customFormat="1" ht="28.5" customHeight="1" x14ac:dyDescent="0.15">
      <c r="A172" s="35" t="s">
        <v>935</v>
      </c>
      <c r="B172" s="23" t="s">
        <v>572</v>
      </c>
      <c r="C172" s="16" t="s">
        <v>37</v>
      </c>
      <c r="D172" s="16" t="s">
        <v>21</v>
      </c>
      <c r="E172" s="23" t="s">
        <v>575</v>
      </c>
      <c r="F172" s="23" t="s">
        <v>662</v>
      </c>
      <c r="G172" s="18" t="s">
        <v>663</v>
      </c>
      <c r="H172" s="45">
        <v>1560</v>
      </c>
      <c r="I172" s="23"/>
    </row>
    <row r="173" spans="1:9" s="17" customFormat="1" ht="28.5" customHeight="1" x14ac:dyDescent="0.15">
      <c r="A173" s="35" t="s">
        <v>935</v>
      </c>
      <c r="B173" s="23" t="s">
        <v>572</v>
      </c>
      <c r="C173" s="16" t="s">
        <v>37</v>
      </c>
      <c r="D173" s="16" t="s">
        <v>21</v>
      </c>
      <c r="E173" s="23" t="s">
        <v>575</v>
      </c>
      <c r="F173" s="23" t="s">
        <v>664</v>
      </c>
      <c r="G173" s="18" t="s">
        <v>665</v>
      </c>
      <c r="H173" s="45">
        <v>1092</v>
      </c>
      <c r="I173" s="23"/>
    </row>
    <row r="174" spans="1:9" s="17" customFormat="1" ht="28.5" customHeight="1" x14ac:dyDescent="0.15">
      <c r="A174" s="35" t="s">
        <v>935</v>
      </c>
      <c r="B174" s="23" t="s">
        <v>572</v>
      </c>
      <c r="C174" s="16" t="s">
        <v>37</v>
      </c>
      <c r="D174" s="16" t="s">
        <v>21</v>
      </c>
      <c r="E174" s="23" t="s">
        <v>575</v>
      </c>
      <c r="F174" s="23" t="s">
        <v>666</v>
      </c>
      <c r="G174" s="18" t="s">
        <v>667</v>
      </c>
      <c r="H174" s="45">
        <v>1560</v>
      </c>
      <c r="I174" s="23"/>
    </row>
    <row r="175" spans="1:9" s="17" customFormat="1" ht="28.5" customHeight="1" x14ac:dyDescent="0.15">
      <c r="A175" s="35" t="s">
        <v>935</v>
      </c>
      <c r="B175" s="23" t="s">
        <v>572</v>
      </c>
      <c r="C175" s="16" t="s">
        <v>37</v>
      </c>
      <c r="D175" s="16" t="s">
        <v>21</v>
      </c>
      <c r="E175" s="23" t="s">
        <v>575</v>
      </c>
      <c r="F175" s="23" t="s">
        <v>668</v>
      </c>
      <c r="G175" s="18" t="s">
        <v>669</v>
      </c>
      <c r="H175" s="45">
        <v>936</v>
      </c>
      <c r="I175" s="23"/>
    </row>
    <row r="176" spans="1:9" s="17" customFormat="1" ht="28.5" customHeight="1" x14ac:dyDescent="0.15">
      <c r="A176" s="35" t="s">
        <v>935</v>
      </c>
      <c r="B176" s="23" t="s">
        <v>572</v>
      </c>
      <c r="C176" s="16" t="s">
        <v>37</v>
      </c>
      <c r="D176" s="16" t="s">
        <v>21</v>
      </c>
      <c r="E176" s="23" t="s">
        <v>575</v>
      </c>
      <c r="F176" s="23" t="s">
        <v>670</v>
      </c>
      <c r="G176" s="18" t="s">
        <v>671</v>
      </c>
      <c r="H176" s="45">
        <v>1560</v>
      </c>
      <c r="I176" s="23"/>
    </row>
    <row r="177" spans="1:9" s="17" customFormat="1" ht="28.5" customHeight="1" x14ac:dyDescent="0.15">
      <c r="A177" s="35" t="s">
        <v>935</v>
      </c>
      <c r="B177" s="23" t="s">
        <v>572</v>
      </c>
      <c r="C177" s="16" t="s">
        <v>37</v>
      </c>
      <c r="D177" s="16" t="s">
        <v>21</v>
      </c>
      <c r="E177" s="23" t="s">
        <v>575</v>
      </c>
      <c r="F177" s="23" t="s">
        <v>672</v>
      </c>
      <c r="G177" s="18" t="s">
        <v>673</v>
      </c>
      <c r="H177" s="45">
        <v>1560</v>
      </c>
      <c r="I177" s="23"/>
    </row>
    <row r="178" spans="1:9" s="17" customFormat="1" ht="28.5" customHeight="1" x14ac:dyDescent="0.15">
      <c r="A178" s="35" t="s">
        <v>936</v>
      </c>
      <c r="B178" s="23" t="s">
        <v>34</v>
      </c>
      <c r="C178" s="16" t="s">
        <v>37</v>
      </c>
      <c r="D178" s="16" t="s">
        <v>21</v>
      </c>
      <c r="E178" s="23" t="s">
        <v>865</v>
      </c>
      <c r="F178" s="23" t="s">
        <v>866</v>
      </c>
      <c r="G178" s="18"/>
      <c r="H178" s="45">
        <v>16128.64</v>
      </c>
      <c r="I178" s="23"/>
    </row>
    <row r="179" spans="1:9" s="17" customFormat="1" ht="45.75" customHeight="1" x14ac:dyDescent="0.15">
      <c r="A179" s="35" t="s">
        <v>917</v>
      </c>
      <c r="B179" s="23" t="s">
        <v>458</v>
      </c>
      <c r="C179" s="16" t="s">
        <v>37</v>
      </c>
      <c r="D179" s="16" t="s">
        <v>21</v>
      </c>
      <c r="E179" s="16" t="s">
        <v>20</v>
      </c>
      <c r="F179" s="22" t="s">
        <v>76</v>
      </c>
      <c r="G179" s="22" t="s">
        <v>77</v>
      </c>
      <c r="H179" s="36">
        <v>267.79000000000002</v>
      </c>
      <c r="I179" s="23"/>
    </row>
    <row r="180" spans="1:9" s="17" customFormat="1" ht="45.75" customHeight="1" x14ac:dyDescent="0.15">
      <c r="A180" s="35" t="s">
        <v>917</v>
      </c>
      <c r="B180" s="23" t="s">
        <v>458</v>
      </c>
      <c r="C180" s="16" t="s">
        <v>37</v>
      </c>
      <c r="D180" s="16" t="s">
        <v>21</v>
      </c>
      <c r="E180" s="16" t="s">
        <v>20</v>
      </c>
      <c r="F180" s="22" t="s">
        <v>918</v>
      </c>
      <c r="G180" s="22"/>
      <c r="H180" s="36">
        <v>269.52</v>
      </c>
      <c r="I180" s="23"/>
    </row>
    <row r="181" spans="1:9" s="17" customFormat="1" ht="45.75" customHeight="1" x14ac:dyDescent="0.15">
      <c r="A181" s="35" t="s">
        <v>917</v>
      </c>
      <c r="B181" s="23" t="s">
        <v>458</v>
      </c>
      <c r="C181" s="16" t="s">
        <v>37</v>
      </c>
      <c r="D181" s="16" t="s">
        <v>21</v>
      </c>
      <c r="E181" s="16" t="s">
        <v>20</v>
      </c>
      <c r="F181" s="22" t="s">
        <v>920</v>
      </c>
      <c r="G181" s="22" t="s">
        <v>919</v>
      </c>
      <c r="H181" s="36">
        <v>139</v>
      </c>
      <c r="I181" s="23"/>
    </row>
    <row r="182" spans="1:9" s="17" customFormat="1" ht="45.75" customHeight="1" x14ac:dyDescent="0.15">
      <c r="A182" s="35" t="s">
        <v>917</v>
      </c>
      <c r="B182" s="23" t="s">
        <v>458</v>
      </c>
      <c r="C182" s="16" t="s">
        <v>37</v>
      </c>
      <c r="D182" s="16" t="s">
        <v>21</v>
      </c>
      <c r="E182" s="16" t="s">
        <v>20</v>
      </c>
      <c r="F182" s="22" t="s">
        <v>330</v>
      </c>
      <c r="G182" s="22" t="s">
        <v>921</v>
      </c>
      <c r="H182" s="36">
        <v>1000</v>
      </c>
      <c r="I182" s="23"/>
    </row>
    <row r="183" spans="1:9" s="17" customFormat="1" ht="45.75" customHeight="1" x14ac:dyDescent="0.15">
      <c r="A183" s="35" t="s">
        <v>917</v>
      </c>
      <c r="B183" s="23" t="s">
        <v>458</v>
      </c>
      <c r="C183" s="16" t="s">
        <v>37</v>
      </c>
      <c r="D183" s="16" t="s">
        <v>21</v>
      </c>
      <c r="E183" s="16" t="s">
        <v>922</v>
      </c>
      <c r="F183" s="16" t="s">
        <v>556</v>
      </c>
      <c r="G183" s="16" t="s">
        <v>108</v>
      </c>
      <c r="H183" s="36">
        <v>129.5</v>
      </c>
      <c r="I183" s="23"/>
    </row>
    <row r="184" spans="1:9" s="17" customFormat="1" ht="45.75" customHeight="1" x14ac:dyDescent="0.15">
      <c r="A184" s="35" t="s">
        <v>917</v>
      </c>
      <c r="B184" s="23" t="s">
        <v>458</v>
      </c>
      <c r="C184" s="16" t="s">
        <v>37</v>
      </c>
      <c r="D184" s="16" t="s">
        <v>21</v>
      </c>
      <c r="E184" s="16" t="s">
        <v>20</v>
      </c>
      <c r="F184" s="16" t="s">
        <v>923</v>
      </c>
      <c r="G184" s="16" t="s">
        <v>924</v>
      </c>
      <c r="H184" s="36">
        <v>1182.3499999999999</v>
      </c>
      <c r="I184" s="23"/>
    </row>
    <row r="185" spans="1:9" s="17" customFormat="1" ht="45.75" customHeight="1" x14ac:dyDescent="0.15">
      <c r="A185" s="35" t="s">
        <v>917</v>
      </c>
      <c r="B185" s="23" t="s">
        <v>458</v>
      </c>
      <c r="C185" s="16" t="s">
        <v>37</v>
      </c>
      <c r="D185" s="16" t="s">
        <v>21</v>
      </c>
      <c r="E185" s="16" t="s">
        <v>20</v>
      </c>
      <c r="F185" s="16" t="s">
        <v>925</v>
      </c>
      <c r="G185" s="16" t="s">
        <v>926</v>
      </c>
      <c r="H185" s="36">
        <v>765</v>
      </c>
      <c r="I185" s="23"/>
    </row>
    <row r="186" spans="1:9" s="17" customFormat="1" ht="45.75" customHeight="1" x14ac:dyDescent="0.15">
      <c r="A186" s="35" t="s">
        <v>917</v>
      </c>
      <c r="B186" s="23" t="s">
        <v>458</v>
      </c>
      <c r="C186" s="16" t="s">
        <v>37</v>
      </c>
      <c r="D186" s="16" t="s">
        <v>21</v>
      </c>
      <c r="E186" s="16" t="s">
        <v>27</v>
      </c>
      <c r="F186" s="22" t="s">
        <v>28</v>
      </c>
      <c r="G186" s="22" t="s">
        <v>29</v>
      </c>
      <c r="H186" s="36">
        <v>125</v>
      </c>
      <c r="I186" s="23"/>
    </row>
    <row r="187" spans="1:9" s="17" customFormat="1" ht="45.75" customHeight="1" x14ac:dyDescent="0.15">
      <c r="A187" s="35" t="s">
        <v>917</v>
      </c>
      <c r="B187" s="23" t="s">
        <v>458</v>
      </c>
      <c r="C187" s="16" t="s">
        <v>37</v>
      </c>
      <c r="D187" s="16" t="s">
        <v>21</v>
      </c>
      <c r="E187" s="16" t="s">
        <v>27</v>
      </c>
      <c r="F187" s="16" t="s">
        <v>927</v>
      </c>
      <c r="G187" s="16"/>
      <c r="H187" s="36">
        <v>27.9</v>
      </c>
      <c r="I187" s="23"/>
    </row>
    <row r="188" spans="1:9" s="17" customFormat="1" ht="27" customHeight="1" x14ac:dyDescent="0.15">
      <c r="A188" s="35" t="s">
        <v>914</v>
      </c>
      <c r="B188" s="23" t="s">
        <v>34</v>
      </c>
      <c r="C188" s="16" t="s">
        <v>37</v>
      </c>
      <c r="D188" s="16" t="s">
        <v>21</v>
      </c>
      <c r="E188" s="23" t="s">
        <v>346</v>
      </c>
      <c r="F188" s="22" t="s">
        <v>915</v>
      </c>
      <c r="G188" s="22"/>
      <c r="H188" s="36">
        <v>162.4</v>
      </c>
      <c r="I188" s="23"/>
    </row>
    <row r="189" spans="1:9" s="17" customFormat="1" ht="27" customHeight="1" x14ac:dyDescent="0.15">
      <c r="A189" s="35" t="s">
        <v>909</v>
      </c>
      <c r="B189" s="23" t="s">
        <v>103</v>
      </c>
      <c r="C189" s="16" t="s">
        <v>37</v>
      </c>
      <c r="D189" s="16" t="s">
        <v>21</v>
      </c>
      <c r="E189" s="23" t="s">
        <v>907</v>
      </c>
      <c r="F189" s="22" t="s">
        <v>910</v>
      </c>
      <c r="G189" s="22" t="s">
        <v>908</v>
      </c>
      <c r="H189" s="36">
        <v>1500</v>
      </c>
      <c r="I189" s="23"/>
    </row>
    <row r="190" spans="1:9" s="17" customFormat="1" ht="27" customHeight="1" x14ac:dyDescent="0.15">
      <c r="A190" s="35" t="s">
        <v>906</v>
      </c>
      <c r="B190" s="23" t="s">
        <v>103</v>
      </c>
      <c r="C190" s="16" t="s">
        <v>37</v>
      </c>
      <c r="D190" s="16" t="s">
        <v>21</v>
      </c>
      <c r="E190" s="23" t="s">
        <v>911</v>
      </c>
      <c r="F190" s="22" t="s">
        <v>913</v>
      </c>
      <c r="G190" s="22" t="s">
        <v>912</v>
      </c>
      <c r="H190" s="36">
        <v>1076.5</v>
      </c>
      <c r="I190" s="23"/>
    </row>
    <row r="191" spans="1:9" s="17" customFormat="1" ht="34.5" customHeight="1" x14ac:dyDescent="0.15">
      <c r="A191" s="35" t="s">
        <v>905</v>
      </c>
      <c r="B191" s="23" t="s">
        <v>88</v>
      </c>
      <c r="C191" s="16" t="s">
        <v>37</v>
      </c>
      <c r="D191" s="16" t="s">
        <v>21</v>
      </c>
      <c r="E191" s="16" t="s">
        <v>23</v>
      </c>
      <c r="F191" s="22" t="s">
        <v>24</v>
      </c>
      <c r="G191" s="16"/>
      <c r="H191" s="36">
        <v>400</v>
      </c>
      <c r="I191" s="40" t="s">
        <v>537</v>
      </c>
    </row>
    <row r="192" spans="1:9" s="17" customFormat="1" ht="34.5" customHeight="1" x14ac:dyDescent="0.15">
      <c r="A192" s="35" t="s">
        <v>904</v>
      </c>
      <c r="B192" s="23" t="s">
        <v>89</v>
      </c>
      <c r="C192" s="16" t="s">
        <v>37</v>
      </c>
      <c r="D192" s="16" t="s">
        <v>21</v>
      </c>
      <c r="E192" s="16" t="s">
        <v>880</v>
      </c>
      <c r="F192" s="22" t="s">
        <v>881</v>
      </c>
      <c r="G192" s="35"/>
      <c r="H192" s="36">
        <v>1717.41</v>
      </c>
      <c r="I192" s="40"/>
    </row>
    <row r="193" spans="1:9" s="17" customFormat="1" ht="27" customHeight="1" x14ac:dyDescent="0.15">
      <c r="A193" s="35" t="s">
        <v>903</v>
      </c>
      <c r="B193" s="23" t="s">
        <v>34</v>
      </c>
      <c r="C193" s="16" t="s">
        <v>37</v>
      </c>
      <c r="D193" s="16" t="s">
        <v>21</v>
      </c>
      <c r="E193" s="23" t="s">
        <v>878</v>
      </c>
      <c r="F193" s="22" t="s">
        <v>879</v>
      </c>
      <c r="G193" s="18"/>
      <c r="H193" s="36">
        <v>1392</v>
      </c>
      <c r="I193" s="23"/>
    </row>
    <row r="194" spans="1:9" s="17" customFormat="1" ht="27" customHeight="1" x14ac:dyDescent="0.15">
      <c r="A194" s="35" t="s">
        <v>902</v>
      </c>
      <c r="B194" s="23" t="s">
        <v>928</v>
      </c>
      <c r="C194" s="16" t="s">
        <v>37</v>
      </c>
      <c r="D194" s="16" t="s">
        <v>21</v>
      </c>
      <c r="E194" s="23" t="s">
        <v>882</v>
      </c>
      <c r="F194" s="22" t="s">
        <v>883</v>
      </c>
      <c r="G194" s="18" t="s">
        <v>590</v>
      </c>
      <c r="H194" s="36">
        <v>1000</v>
      </c>
      <c r="I194" s="23"/>
    </row>
    <row r="195" spans="1:9" s="17" customFormat="1" ht="27" customHeight="1" x14ac:dyDescent="0.15">
      <c r="A195" s="35" t="s">
        <v>901</v>
      </c>
      <c r="B195" s="23" t="s">
        <v>103</v>
      </c>
      <c r="C195" s="16" t="s">
        <v>37</v>
      </c>
      <c r="D195" s="16" t="s">
        <v>21</v>
      </c>
      <c r="E195" s="23" t="s">
        <v>873</v>
      </c>
      <c r="F195" s="22" t="s">
        <v>874</v>
      </c>
      <c r="G195" s="22" t="s">
        <v>875</v>
      </c>
      <c r="H195" s="36">
        <v>1260</v>
      </c>
      <c r="I195" s="23"/>
    </row>
    <row r="196" spans="1:9" s="17" customFormat="1" ht="27" customHeight="1" x14ac:dyDescent="0.15">
      <c r="A196" s="35" t="s">
        <v>901</v>
      </c>
      <c r="B196" s="23" t="s">
        <v>103</v>
      </c>
      <c r="C196" s="16" t="s">
        <v>37</v>
      </c>
      <c r="D196" s="16" t="s">
        <v>21</v>
      </c>
      <c r="E196" s="22" t="s">
        <v>484</v>
      </c>
      <c r="F196" s="22" t="s">
        <v>876</v>
      </c>
      <c r="G196" s="22" t="s">
        <v>877</v>
      </c>
      <c r="H196" s="36">
        <v>158.4</v>
      </c>
      <c r="I196" s="23"/>
    </row>
    <row r="197" spans="1:9" s="17" customFormat="1" ht="45.75" customHeight="1" x14ac:dyDescent="0.15">
      <c r="A197" s="35" t="s">
        <v>898</v>
      </c>
      <c r="B197" s="23" t="s">
        <v>458</v>
      </c>
      <c r="C197" s="16" t="s">
        <v>37</v>
      </c>
      <c r="D197" s="16" t="s">
        <v>21</v>
      </c>
      <c r="E197" s="16" t="s">
        <v>20</v>
      </c>
      <c r="F197" s="22" t="s">
        <v>284</v>
      </c>
      <c r="G197" s="35" t="s">
        <v>274</v>
      </c>
      <c r="H197" s="36">
        <v>162</v>
      </c>
      <c r="I197" s="23"/>
    </row>
    <row r="198" spans="1:9" s="17" customFormat="1" ht="45.75" customHeight="1" x14ac:dyDescent="0.15">
      <c r="A198" s="35" t="s">
        <v>898</v>
      </c>
      <c r="B198" s="23" t="s">
        <v>458</v>
      </c>
      <c r="C198" s="16" t="s">
        <v>37</v>
      </c>
      <c r="D198" s="16" t="s">
        <v>21</v>
      </c>
      <c r="E198" s="16" t="s">
        <v>20</v>
      </c>
      <c r="F198" s="22" t="s">
        <v>869</v>
      </c>
      <c r="G198" s="35" t="s">
        <v>870</v>
      </c>
      <c r="H198" s="36">
        <v>306.27999999999997</v>
      </c>
      <c r="I198" s="23"/>
    </row>
    <row r="199" spans="1:9" s="17" customFormat="1" ht="45.75" customHeight="1" x14ac:dyDescent="0.15">
      <c r="A199" s="35" t="s">
        <v>898</v>
      </c>
      <c r="B199" s="23" t="s">
        <v>458</v>
      </c>
      <c r="C199" s="16" t="s">
        <v>37</v>
      </c>
      <c r="D199" s="16" t="s">
        <v>21</v>
      </c>
      <c r="E199" s="16" t="s">
        <v>26</v>
      </c>
      <c r="F199" s="22" t="s">
        <v>871</v>
      </c>
      <c r="G199" s="35" t="s">
        <v>872</v>
      </c>
      <c r="H199" s="36">
        <v>1800</v>
      </c>
      <c r="I199" s="23"/>
    </row>
    <row r="200" spans="1:9" s="17" customFormat="1" ht="45.75" customHeight="1" x14ac:dyDescent="0.15">
      <c r="A200" s="35" t="s">
        <v>898</v>
      </c>
      <c r="B200" s="23" t="s">
        <v>458</v>
      </c>
      <c r="C200" s="16" t="s">
        <v>37</v>
      </c>
      <c r="D200" s="16" t="s">
        <v>21</v>
      </c>
      <c r="E200" s="16" t="s">
        <v>20</v>
      </c>
      <c r="F200" s="22" t="s">
        <v>899</v>
      </c>
      <c r="G200" s="35" t="s">
        <v>900</v>
      </c>
      <c r="H200" s="36">
        <v>424.98</v>
      </c>
      <c r="I200" s="23"/>
    </row>
    <row r="201" spans="1:9" s="17" customFormat="1" ht="29.25" customHeight="1" x14ac:dyDescent="0.15">
      <c r="A201" s="16" t="s">
        <v>1172</v>
      </c>
      <c r="B201" s="23" t="s">
        <v>43</v>
      </c>
      <c r="C201" s="16" t="s">
        <v>37</v>
      </c>
      <c r="D201" s="16" t="s">
        <v>21</v>
      </c>
      <c r="E201" s="16"/>
      <c r="F201" s="23" t="s">
        <v>48</v>
      </c>
      <c r="G201" s="35"/>
      <c r="H201" s="36">
        <v>5500</v>
      </c>
      <c r="I201" s="23"/>
    </row>
    <row r="202" spans="1:9" s="17" customFormat="1" ht="29.25" customHeight="1" x14ac:dyDescent="0.15">
      <c r="A202" s="16" t="s">
        <v>1172</v>
      </c>
      <c r="B202" s="23" t="s">
        <v>44</v>
      </c>
      <c r="C202" s="16" t="s">
        <v>37</v>
      </c>
      <c r="D202" s="16" t="s">
        <v>21</v>
      </c>
      <c r="E202" s="16"/>
      <c r="F202" s="23" t="s">
        <v>49</v>
      </c>
      <c r="G202" s="35"/>
      <c r="H202" s="36">
        <v>3850</v>
      </c>
      <c r="I202" s="23"/>
    </row>
    <row r="203" spans="1:9" s="17" customFormat="1" ht="29.25" customHeight="1" x14ac:dyDescent="0.15">
      <c r="A203" s="16" t="s">
        <v>1172</v>
      </c>
      <c r="B203" s="23" t="s">
        <v>45</v>
      </c>
      <c r="C203" s="16" t="s">
        <v>37</v>
      </c>
      <c r="D203" s="16" t="s">
        <v>21</v>
      </c>
      <c r="E203" s="16"/>
      <c r="F203" s="23" t="s">
        <v>50</v>
      </c>
      <c r="G203" s="35"/>
      <c r="H203" s="36">
        <v>8800</v>
      </c>
      <c r="I203" s="23"/>
    </row>
    <row r="204" spans="1:9" s="17" customFormat="1" ht="13.5" customHeight="1" x14ac:dyDescent="0.2">
      <c r="A204" s="16"/>
      <c r="B204" s="16"/>
      <c r="C204" s="16"/>
      <c r="D204" s="16"/>
      <c r="E204" s="16"/>
      <c r="F204" s="22"/>
      <c r="G204" s="16"/>
      <c r="H204" s="52"/>
      <c r="I204" s="23"/>
    </row>
    <row r="205" spans="1:9" s="17" customFormat="1" ht="13.5" customHeight="1" x14ac:dyDescent="0.15">
      <c r="A205" s="16"/>
      <c r="B205" s="16"/>
      <c r="C205" s="16"/>
      <c r="D205" s="19" t="s">
        <v>21</v>
      </c>
      <c r="E205" s="16"/>
      <c r="F205" s="22"/>
      <c r="G205" s="33" t="s">
        <v>830</v>
      </c>
      <c r="H205" s="21">
        <f>SUM(H39:H204)</f>
        <v>340548.67000000004</v>
      </c>
      <c r="I205" s="23"/>
    </row>
    <row r="206" spans="1:9" s="17" customFormat="1" ht="13.5" customHeight="1" x14ac:dyDescent="0.15">
      <c r="A206" s="16"/>
      <c r="B206" s="16"/>
      <c r="C206" s="16"/>
      <c r="D206" s="16"/>
      <c r="E206" s="16"/>
      <c r="F206" s="22"/>
      <c r="G206" s="18"/>
      <c r="H206" s="45"/>
      <c r="I206" s="23"/>
    </row>
    <row r="207" spans="1:9" s="17" customFormat="1" ht="45.75" customHeight="1" x14ac:dyDescent="0.15">
      <c r="A207" s="35" t="s">
        <v>939</v>
      </c>
      <c r="B207" s="22" t="s">
        <v>916</v>
      </c>
      <c r="C207" s="16" t="s">
        <v>849</v>
      </c>
      <c r="D207" s="16" t="s">
        <v>848</v>
      </c>
      <c r="E207" s="23" t="s">
        <v>378</v>
      </c>
      <c r="F207" s="23" t="s">
        <v>851</v>
      </c>
      <c r="G207" s="18"/>
      <c r="H207" s="45">
        <v>3000</v>
      </c>
      <c r="I207" s="23"/>
    </row>
    <row r="208" spans="1:9" s="17" customFormat="1" ht="13.5" customHeight="1" x14ac:dyDescent="0.15">
      <c r="A208" s="16"/>
      <c r="B208" s="16"/>
      <c r="C208" s="16"/>
      <c r="D208" s="16"/>
      <c r="E208" s="23"/>
      <c r="F208" s="22"/>
      <c r="G208" s="18"/>
      <c r="H208" s="45"/>
      <c r="I208" s="23"/>
    </row>
    <row r="209" spans="1:9" s="17" customFormat="1" ht="13.5" customHeight="1" x14ac:dyDescent="0.15">
      <c r="A209" s="16"/>
      <c r="B209" s="16"/>
      <c r="C209" s="16"/>
      <c r="D209" s="16"/>
      <c r="E209" s="16"/>
      <c r="F209" s="22"/>
      <c r="G209" s="18"/>
      <c r="H209" s="45"/>
      <c r="I209" s="23"/>
    </row>
    <row r="210" spans="1:9" s="17" customFormat="1" ht="13.5" customHeight="1" x14ac:dyDescent="0.2">
      <c r="A210" s="16"/>
      <c r="B210" s="16"/>
      <c r="C210" s="16"/>
      <c r="D210" s="16"/>
      <c r="E210" s="16"/>
      <c r="F210" s="22"/>
      <c r="G210" s="16"/>
      <c r="H210" s="52"/>
      <c r="I210" s="23"/>
    </row>
    <row r="211" spans="1:9" s="17" customFormat="1" ht="13.5" customHeight="1" x14ac:dyDescent="0.15">
      <c r="A211" s="16"/>
      <c r="B211" s="16"/>
      <c r="C211" s="16"/>
      <c r="D211" s="16"/>
      <c r="E211" s="16"/>
      <c r="F211" s="23"/>
      <c r="G211" s="33" t="s">
        <v>850</v>
      </c>
      <c r="H211" s="21">
        <f>SUM(H206:H210)</f>
        <v>3000</v>
      </c>
      <c r="I211" s="23"/>
    </row>
    <row r="212" spans="1:9" x14ac:dyDescent="0.2">
      <c r="A212" s="72"/>
      <c r="B212" s="72"/>
      <c r="C212" s="72"/>
      <c r="D212" s="72"/>
      <c r="E212" s="72"/>
      <c r="F212" s="73"/>
      <c r="G212" s="72" t="s">
        <v>93</v>
      </c>
      <c r="H212" s="74">
        <f>H35+H205+H211+H38</f>
        <v>413748.67000000004</v>
      </c>
      <c r="I212" s="73"/>
    </row>
    <row r="213" spans="1:9" x14ac:dyDescent="0.2">
      <c r="A213" s="75"/>
      <c r="I213" s="77"/>
    </row>
    <row r="214" spans="1:9" s="62" customFormat="1" x14ac:dyDescent="0.2">
      <c r="A214" s="8"/>
      <c r="B214" s="8" t="s">
        <v>0</v>
      </c>
      <c r="C214" s="8"/>
      <c r="D214" s="8"/>
      <c r="E214" s="8" t="s">
        <v>1</v>
      </c>
      <c r="F214" s="28"/>
      <c r="G214" s="8"/>
      <c r="H214" s="8" t="s">
        <v>2</v>
      </c>
      <c r="I214" s="28"/>
    </row>
    <row r="215" spans="1:9" s="62" customFormat="1" x14ac:dyDescent="0.2">
      <c r="A215" s="8"/>
      <c r="B215" s="8"/>
      <c r="C215" s="8"/>
      <c r="D215" s="8"/>
      <c r="E215" s="8"/>
      <c r="F215" s="28"/>
      <c r="G215" s="8"/>
      <c r="H215" s="8"/>
      <c r="I215" s="28"/>
    </row>
    <row r="216" spans="1:9" s="62" customFormat="1" x14ac:dyDescent="0.2">
      <c r="A216" s="8"/>
      <c r="B216" s="8"/>
      <c r="C216" s="8"/>
      <c r="D216" s="8"/>
      <c r="E216" s="8"/>
      <c r="F216" s="28"/>
      <c r="G216" s="8"/>
      <c r="H216" s="8"/>
      <c r="I216" s="28"/>
    </row>
    <row r="217" spans="1:9" s="62" customFormat="1" x14ac:dyDescent="0.2">
      <c r="A217" s="8"/>
      <c r="B217" s="8"/>
      <c r="C217" s="8"/>
      <c r="D217" s="8"/>
      <c r="E217" s="8"/>
      <c r="F217" s="28"/>
      <c r="G217" s="8"/>
      <c r="H217" s="8"/>
      <c r="I217" s="28"/>
    </row>
    <row r="218" spans="1:9" s="62" customFormat="1" x14ac:dyDescent="0.2">
      <c r="F218" s="63"/>
      <c r="I218" s="63"/>
    </row>
    <row r="219" spans="1:9" s="62" customFormat="1" x14ac:dyDescent="0.2">
      <c r="F219" s="63"/>
      <c r="I219" s="63"/>
    </row>
    <row r="220" spans="1:9" s="62" customFormat="1" x14ac:dyDescent="0.2">
      <c r="B220" s="8" t="s">
        <v>3</v>
      </c>
      <c r="C220" s="8"/>
      <c r="D220" s="8"/>
      <c r="E220" s="8" t="s">
        <v>4</v>
      </c>
      <c r="F220" s="28"/>
      <c r="G220" s="8"/>
      <c r="H220" s="8" t="s">
        <v>5</v>
      </c>
      <c r="I220" s="63"/>
    </row>
    <row r="221" spans="1:9" s="62" customFormat="1" x14ac:dyDescent="0.2">
      <c r="B221" s="64" t="s">
        <v>144</v>
      </c>
      <c r="E221" s="64" t="s">
        <v>145</v>
      </c>
      <c r="F221" s="63"/>
      <c r="H221" s="62" t="s">
        <v>146</v>
      </c>
      <c r="I221" s="63"/>
    </row>
    <row r="222" spans="1:9" s="62" customFormat="1" x14ac:dyDescent="0.2">
      <c r="B222" s="64"/>
      <c r="E222" s="64"/>
      <c r="F222" s="63"/>
      <c r="I222" s="63"/>
    </row>
    <row r="223" spans="1:9" s="62" customFormat="1" x14ac:dyDescent="0.2">
      <c r="F223" s="63"/>
      <c r="I223" s="63"/>
    </row>
    <row r="224" spans="1:9" s="62" customFormat="1" x14ac:dyDescent="0.2">
      <c r="A224" s="4" t="s">
        <v>17</v>
      </c>
      <c r="F224" s="63"/>
      <c r="I224" s="63"/>
    </row>
    <row r="226" spans="1:10" ht="18" x14ac:dyDescent="0.25">
      <c r="A226" s="196"/>
      <c r="B226" s="196"/>
      <c r="C226" s="196"/>
      <c r="D226" s="196"/>
      <c r="E226" s="196"/>
      <c r="F226" s="196"/>
      <c r="G226" s="196"/>
      <c r="H226" s="196"/>
      <c r="I226" s="196"/>
      <c r="J226" s="78"/>
    </row>
    <row r="227" spans="1:10" ht="18" x14ac:dyDescent="0.25">
      <c r="C227" s="78"/>
    </row>
    <row r="229" spans="1:10" ht="18" x14ac:dyDescent="0.25">
      <c r="A229" s="78"/>
      <c r="B229" s="5"/>
      <c r="C229" s="5"/>
      <c r="D229" s="5"/>
      <c r="E229" s="5"/>
      <c r="G229" s="5"/>
      <c r="H229" s="5"/>
      <c r="I229" s="25"/>
      <c r="J229" s="5"/>
    </row>
    <row r="230" spans="1:10" x14ac:dyDescent="0.2">
      <c r="A230" s="79"/>
      <c r="B230" s="79"/>
      <c r="C230" s="79"/>
      <c r="D230" s="79"/>
      <c r="E230" s="79"/>
      <c r="G230" s="79"/>
      <c r="H230" s="79"/>
      <c r="I230" s="80"/>
      <c r="J230" s="79"/>
    </row>
    <row r="231" spans="1:10" ht="15.75" customHeight="1" x14ac:dyDescent="0.2">
      <c r="A231" s="13"/>
      <c r="B231" s="13"/>
      <c r="C231" s="13"/>
      <c r="D231" s="13"/>
      <c r="E231" s="13"/>
      <c r="G231" s="13"/>
      <c r="H231" s="13"/>
      <c r="I231" s="13"/>
      <c r="J231" s="13"/>
    </row>
    <row r="232" spans="1:10" ht="15.75" x14ac:dyDescent="0.25">
      <c r="A232" s="65"/>
      <c r="B232" s="79"/>
      <c r="C232" s="79"/>
      <c r="D232" s="79"/>
      <c r="E232" s="65"/>
      <c r="G232" s="79"/>
      <c r="H232" s="79"/>
      <c r="I232" s="80"/>
      <c r="J232" s="79"/>
    </row>
    <row r="233" spans="1:10" ht="15.75" customHeight="1" x14ac:dyDescent="0.2">
      <c r="A233" s="13"/>
      <c r="B233" s="13"/>
      <c r="C233" s="13"/>
      <c r="D233" s="13"/>
      <c r="E233" s="13"/>
      <c r="G233" s="13"/>
      <c r="H233" s="13"/>
      <c r="I233" s="13"/>
      <c r="J233" s="13"/>
    </row>
    <row r="234" spans="1:10" ht="15.75" x14ac:dyDescent="0.25">
      <c r="A234" s="5"/>
      <c r="B234" s="81"/>
      <c r="C234" s="81"/>
      <c r="D234" s="81"/>
      <c r="E234" s="5"/>
      <c r="G234" s="81"/>
      <c r="H234" s="81"/>
      <c r="I234" s="82"/>
      <c r="J234" s="81"/>
    </row>
    <row r="235" spans="1:10" ht="15.75" x14ac:dyDescent="0.25">
      <c r="A235" s="5"/>
      <c r="B235" s="5"/>
      <c r="C235" s="5"/>
      <c r="D235" s="5"/>
      <c r="E235" s="5"/>
      <c r="G235" s="5"/>
      <c r="H235" s="5"/>
      <c r="I235" s="25"/>
      <c r="J235" s="5"/>
    </row>
    <row r="236" spans="1:10" ht="15.75" x14ac:dyDescent="0.25">
      <c r="A236" s="5"/>
      <c r="B236" s="5"/>
      <c r="C236" s="5"/>
      <c r="D236" s="65"/>
      <c r="E236" s="5"/>
      <c r="G236" s="5"/>
      <c r="H236" s="5"/>
      <c r="I236" s="25"/>
      <c r="J236" s="5"/>
    </row>
    <row r="237" spans="1:10" ht="15.75" x14ac:dyDescent="0.25">
      <c r="A237" s="5"/>
      <c r="B237" s="5"/>
      <c r="C237" s="5"/>
      <c r="D237" s="65"/>
      <c r="E237" s="5"/>
      <c r="G237" s="5"/>
      <c r="H237" s="5"/>
      <c r="I237" s="25"/>
      <c r="J237" s="5"/>
    </row>
    <row r="238" spans="1:10" ht="15.75" x14ac:dyDescent="0.25">
      <c r="A238" s="5"/>
      <c r="B238" s="5"/>
      <c r="C238" s="5"/>
      <c r="D238" s="65"/>
      <c r="E238" s="5"/>
      <c r="G238" s="5"/>
      <c r="H238" s="5"/>
      <c r="I238" s="25"/>
      <c r="J238" s="5"/>
    </row>
    <row r="239" spans="1:10" ht="15.75" x14ac:dyDescent="0.25">
      <c r="A239" s="5"/>
      <c r="B239" s="5"/>
      <c r="C239" s="5"/>
      <c r="D239" s="5"/>
      <c r="E239" s="5"/>
      <c r="G239" s="5"/>
      <c r="H239" s="5"/>
      <c r="I239" s="25"/>
      <c r="J239" s="5"/>
    </row>
    <row r="240" spans="1:10" ht="15.75" x14ac:dyDescent="0.25">
      <c r="A240" s="5"/>
      <c r="B240" s="5"/>
      <c r="C240" s="5"/>
      <c r="D240" s="5"/>
      <c r="E240" s="5"/>
      <c r="G240" s="5"/>
      <c r="H240" s="5"/>
      <c r="I240" s="25"/>
      <c r="J240" s="5"/>
    </row>
    <row r="241" spans="1:10" ht="15.75" x14ac:dyDescent="0.25">
      <c r="A241" s="5"/>
      <c r="B241" s="5"/>
      <c r="C241" s="5"/>
      <c r="D241" s="5"/>
      <c r="E241" s="5"/>
      <c r="G241" s="5"/>
      <c r="H241" s="5"/>
      <c r="I241" s="25"/>
      <c r="J241" s="5"/>
    </row>
    <row r="242" spans="1:10" ht="15.75" x14ac:dyDescent="0.25">
      <c r="A242" s="5"/>
      <c r="B242" s="5"/>
      <c r="C242" s="5"/>
      <c r="D242" s="5"/>
      <c r="E242" s="5"/>
      <c r="G242" s="5"/>
      <c r="H242" s="5"/>
      <c r="I242" s="25"/>
      <c r="J242" s="5"/>
    </row>
    <row r="243" spans="1:10" ht="15.75" x14ac:dyDescent="0.25">
      <c r="A243" s="5"/>
      <c r="B243" s="5"/>
      <c r="C243" s="5"/>
      <c r="D243" s="5"/>
      <c r="E243" s="5"/>
      <c r="G243" s="5"/>
      <c r="H243" s="5"/>
      <c r="I243" s="25"/>
      <c r="J243" s="5"/>
    </row>
    <row r="244" spans="1:10" ht="15.75" x14ac:dyDescent="0.25">
      <c r="A244" s="5"/>
      <c r="B244" s="5"/>
      <c r="C244" s="5"/>
      <c r="D244" s="5"/>
      <c r="E244" s="5"/>
      <c r="G244" s="5"/>
      <c r="H244" s="5"/>
      <c r="I244" s="25"/>
      <c r="J244" s="5"/>
    </row>
    <row r="245" spans="1:10" ht="15.75" x14ac:dyDescent="0.25">
      <c r="A245" s="5"/>
      <c r="B245" s="5"/>
      <c r="C245" s="5"/>
      <c r="D245" s="5"/>
      <c r="E245" s="5"/>
      <c r="G245" s="5"/>
      <c r="H245" s="5"/>
      <c r="I245" s="25"/>
      <c r="J245" s="5"/>
    </row>
    <row r="246" spans="1:10" ht="15.75" x14ac:dyDescent="0.25">
      <c r="A246" s="5"/>
      <c r="B246" s="5"/>
      <c r="C246" s="5"/>
      <c r="D246" s="5"/>
      <c r="E246" s="5"/>
      <c r="G246" s="5"/>
      <c r="H246" s="5"/>
      <c r="I246" s="25"/>
      <c r="J246" s="5"/>
    </row>
    <row r="247" spans="1:10" ht="15.75" x14ac:dyDescent="0.25">
      <c r="A247" s="5"/>
      <c r="B247" s="5"/>
      <c r="C247" s="5"/>
      <c r="D247" s="5"/>
      <c r="E247" s="5"/>
      <c r="G247" s="5"/>
      <c r="H247" s="5"/>
      <c r="I247" s="25"/>
      <c r="J247" s="5"/>
    </row>
    <row r="248" spans="1:10" ht="15.75" x14ac:dyDescent="0.25">
      <c r="A248" s="5"/>
      <c r="B248" s="5"/>
      <c r="C248" s="5"/>
      <c r="D248" s="5"/>
      <c r="E248" s="5"/>
      <c r="G248" s="5"/>
      <c r="H248" s="5"/>
      <c r="I248" s="25"/>
      <c r="J248" s="5"/>
    </row>
    <row r="249" spans="1:10" ht="15.75" x14ac:dyDescent="0.25">
      <c r="A249" s="5"/>
      <c r="B249" s="5"/>
      <c r="C249" s="5"/>
      <c r="D249" s="5"/>
      <c r="E249" s="5"/>
      <c r="G249" s="5"/>
      <c r="H249" s="5"/>
      <c r="I249" s="25"/>
      <c r="J249" s="5"/>
    </row>
    <row r="250" spans="1:10" ht="15.75" x14ac:dyDescent="0.25">
      <c r="A250" s="5"/>
      <c r="B250" s="5"/>
      <c r="C250" s="5"/>
      <c r="D250" s="5"/>
      <c r="E250" s="5"/>
      <c r="G250" s="5"/>
      <c r="H250" s="5"/>
      <c r="I250" s="25"/>
      <c r="J250" s="5"/>
    </row>
    <row r="251" spans="1:10" s="76" customFormat="1" ht="15.75" x14ac:dyDescent="0.25">
      <c r="A251" s="5"/>
      <c r="B251" s="9"/>
      <c r="C251" s="9"/>
      <c r="D251" s="9"/>
      <c r="E251" s="15"/>
      <c r="G251" s="9"/>
      <c r="H251" s="9"/>
      <c r="J251" s="9"/>
    </row>
  </sheetData>
  <mergeCells count="4">
    <mergeCell ref="A2:J2"/>
    <mergeCell ref="A4:I4"/>
    <mergeCell ref="A5:I5"/>
    <mergeCell ref="A226:I226"/>
  </mergeCells>
  <pageMargins left="0.70866141732283472" right="0.70866141732283472" top="0.74803149606299213" bottom="0.74803149606299213" header="0.31496062992125984" footer="0.31496062992125984"/>
  <pageSetup scale="54" fitToHeight="2" orientation="portrait" r:id="rId1"/>
  <rowBreaks count="1" manualBreakCount="1">
    <brk id="2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122"/>
  <sheetViews>
    <sheetView view="pageBreakPreview" topLeftCell="A86" zoomScale="85" zoomScaleNormal="100" zoomScaleSheetLayoutView="85" workbookViewId="0">
      <selection activeCell="E116" sqref="E116"/>
    </sheetView>
  </sheetViews>
  <sheetFormatPr baseColWidth="10" defaultRowHeight="12.75" x14ac:dyDescent="0.2"/>
  <cols>
    <col min="1" max="1" width="8.42578125" style="9" customWidth="1"/>
    <col min="2" max="2" width="19.28515625" style="9" customWidth="1"/>
    <col min="3" max="3" width="16.5703125" style="9" customWidth="1"/>
    <col min="4" max="4" width="23.28515625" style="9" customWidth="1"/>
    <col min="5" max="5" width="20.85546875" style="9" customWidth="1"/>
    <col min="6" max="6" width="26.28515625" style="76" customWidth="1"/>
    <col min="7" max="7" width="17.42578125" style="9" customWidth="1"/>
    <col min="8" max="8" width="12.42578125" style="9" customWidth="1"/>
    <col min="9" max="9" width="22.140625" style="76" customWidth="1"/>
    <col min="10" max="16384" width="11.42578125" style="9"/>
  </cols>
  <sheetData>
    <row r="1" spans="1:10" s="4" customFormat="1" x14ac:dyDescent="0.2">
      <c r="F1" s="90"/>
      <c r="I1" s="90"/>
    </row>
    <row r="2" spans="1:10" s="4" customFormat="1" ht="15.75" customHeight="1" x14ac:dyDescent="0.2">
      <c r="A2" s="193" t="s">
        <v>18</v>
      </c>
      <c r="B2" s="193"/>
      <c r="C2" s="193"/>
      <c r="D2" s="193"/>
      <c r="E2" s="193"/>
      <c r="F2" s="193"/>
      <c r="G2" s="193"/>
      <c r="H2" s="193"/>
      <c r="I2" s="193"/>
      <c r="J2" s="193"/>
    </row>
    <row r="3" spans="1:10" s="4" customFormat="1" ht="8.25" customHeight="1" x14ac:dyDescent="0.25">
      <c r="A3" s="6"/>
      <c r="B3" s="6"/>
      <c r="C3" s="6"/>
      <c r="D3" s="6"/>
      <c r="E3" s="6"/>
      <c r="F3" s="29"/>
      <c r="G3" s="6"/>
      <c r="H3" s="6"/>
      <c r="I3" s="29"/>
      <c r="J3" s="6"/>
    </row>
    <row r="4" spans="1:10" s="4" customFormat="1" ht="15.75" customHeight="1" x14ac:dyDescent="0.25">
      <c r="A4" s="193" t="s">
        <v>19</v>
      </c>
      <c r="B4" s="193"/>
      <c r="C4" s="193"/>
      <c r="D4" s="193"/>
      <c r="E4" s="193"/>
      <c r="F4" s="193"/>
      <c r="G4" s="193"/>
      <c r="H4" s="193"/>
      <c r="I4" s="193"/>
      <c r="J4" s="6"/>
    </row>
    <row r="5" spans="1:10" s="4" customFormat="1" ht="15.75" customHeight="1" x14ac:dyDescent="0.25">
      <c r="A5" s="195" t="s">
        <v>953</v>
      </c>
      <c r="B5" s="195"/>
      <c r="C5" s="195"/>
      <c r="D5" s="195"/>
      <c r="E5" s="195"/>
      <c r="F5" s="195"/>
      <c r="G5" s="195"/>
      <c r="H5" s="195"/>
      <c r="I5" s="195"/>
      <c r="J5" s="3"/>
    </row>
    <row r="6" spans="1:10" s="4" customFormat="1" ht="15.75" customHeight="1" x14ac:dyDescent="0.25">
      <c r="A6" s="7"/>
      <c r="B6" s="3"/>
      <c r="C6" s="3"/>
      <c r="D6" s="3"/>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7" customFormat="1" ht="55.5" customHeight="1" x14ac:dyDescent="0.15">
      <c r="A8" s="35" t="s">
        <v>1089</v>
      </c>
      <c r="B8" s="16" t="s">
        <v>169</v>
      </c>
      <c r="C8" s="16" t="s">
        <v>834</v>
      </c>
      <c r="D8" s="16" t="s">
        <v>831</v>
      </c>
      <c r="E8" s="23" t="s">
        <v>1019</v>
      </c>
      <c r="F8" s="23" t="s">
        <v>832</v>
      </c>
      <c r="G8" s="18" t="s">
        <v>833</v>
      </c>
      <c r="H8" s="45">
        <v>2100</v>
      </c>
      <c r="I8" s="23" t="s">
        <v>22</v>
      </c>
    </row>
    <row r="9" spans="1:10" s="17" customFormat="1" ht="44.25" customHeight="1" x14ac:dyDescent="0.15">
      <c r="A9" s="35" t="s">
        <v>1089</v>
      </c>
      <c r="B9" s="16" t="s">
        <v>169</v>
      </c>
      <c r="C9" s="16" t="s">
        <v>834</v>
      </c>
      <c r="D9" s="16" t="s">
        <v>831</v>
      </c>
      <c r="E9" s="23" t="s">
        <v>1020</v>
      </c>
      <c r="F9" s="23" t="s">
        <v>219</v>
      </c>
      <c r="G9" s="18" t="s">
        <v>220</v>
      </c>
      <c r="H9" s="45">
        <v>2100</v>
      </c>
      <c r="I9" s="23" t="s">
        <v>22</v>
      </c>
    </row>
    <row r="10" spans="1:10" s="17" customFormat="1" ht="48.75" customHeight="1" x14ac:dyDescent="0.15">
      <c r="A10" s="35" t="s">
        <v>1089</v>
      </c>
      <c r="B10" s="16" t="s">
        <v>169</v>
      </c>
      <c r="C10" s="16" t="s">
        <v>834</v>
      </c>
      <c r="D10" s="16" t="s">
        <v>831</v>
      </c>
      <c r="E10" s="23" t="s">
        <v>1021</v>
      </c>
      <c r="F10" s="23" t="s">
        <v>184</v>
      </c>
      <c r="G10" s="18"/>
      <c r="H10" s="45">
        <v>2400</v>
      </c>
      <c r="I10" s="23" t="s">
        <v>22</v>
      </c>
    </row>
    <row r="11" spans="1:10" s="17" customFormat="1" ht="49.5" customHeight="1" x14ac:dyDescent="0.15">
      <c r="A11" s="35" t="s">
        <v>1089</v>
      </c>
      <c r="B11" s="16" t="s">
        <v>169</v>
      </c>
      <c r="C11" s="16" t="s">
        <v>834</v>
      </c>
      <c r="D11" s="16" t="s">
        <v>831</v>
      </c>
      <c r="E11" s="23" t="s">
        <v>1022</v>
      </c>
      <c r="F11" s="23" t="s">
        <v>225</v>
      </c>
      <c r="G11" s="18" t="s">
        <v>226</v>
      </c>
      <c r="H11" s="45">
        <v>2100</v>
      </c>
      <c r="I11" s="23" t="s">
        <v>22</v>
      </c>
    </row>
    <row r="12" spans="1:10" s="17" customFormat="1" ht="60.75" customHeight="1" x14ac:dyDescent="0.15">
      <c r="A12" s="35" t="s">
        <v>1089</v>
      </c>
      <c r="B12" s="16" t="s">
        <v>169</v>
      </c>
      <c r="C12" s="16" t="s">
        <v>834</v>
      </c>
      <c r="D12" s="16" t="s">
        <v>831</v>
      </c>
      <c r="E12" s="23" t="s">
        <v>1023</v>
      </c>
      <c r="F12" s="23" t="s">
        <v>403</v>
      </c>
      <c r="G12" s="18" t="s">
        <v>261</v>
      </c>
      <c r="H12" s="45">
        <v>2100</v>
      </c>
      <c r="I12" s="23" t="s">
        <v>22</v>
      </c>
    </row>
    <row r="13" spans="1:10" s="17" customFormat="1" ht="44.25" customHeight="1" x14ac:dyDescent="0.15">
      <c r="A13" s="35" t="s">
        <v>1089</v>
      </c>
      <c r="B13" s="16" t="s">
        <v>169</v>
      </c>
      <c r="C13" s="16" t="s">
        <v>834</v>
      </c>
      <c r="D13" s="16" t="s">
        <v>831</v>
      </c>
      <c r="E13" s="23" t="s">
        <v>1024</v>
      </c>
      <c r="F13" s="23" t="s">
        <v>201</v>
      </c>
      <c r="G13" s="18" t="s">
        <v>202</v>
      </c>
      <c r="H13" s="45">
        <v>2200</v>
      </c>
      <c r="I13" s="23" t="s">
        <v>22</v>
      </c>
    </row>
    <row r="14" spans="1:10" s="17" customFormat="1" ht="38.25" customHeight="1" x14ac:dyDescent="0.15">
      <c r="A14" s="35" t="s">
        <v>1089</v>
      </c>
      <c r="B14" s="16" t="s">
        <v>169</v>
      </c>
      <c r="C14" s="16" t="s">
        <v>834</v>
      </c>
      <c r="D14" s="16" t="s">
        <v>831</v>
      </c>
      <c r="E14" s="23" t="s">
        <v>1025</v>
      </c>
      <c r="F14" s="23" t="s">
        <v>198</v>
      </c>
      <c r="G14" s="18" t="s">
        <v>199</v>
      </c>
      <c r="H14" s="45">
        <v>1800</v>
      </c>
      <c r="I14" s="23" t="s">
        <v>22</v>
      </c>
    </row>
    <row r="15" spans="1:10" s="17" customFormat="1" ht="44.25" customHeight="1" x14ac:dyDescent="0.15">
      <c r="A15" s="35" t="s">
        <v>1089</v>
      </c>
      <c r="B15" s="16" t="s">
        <v>169</v>
      </c>
      <c r="C15" s="16" t="s">
        <v>834</v>
      </c>
      <c r="D15" s="16" t="s">
        <v>831</v>
      </c>
      <c r="E15" s="23" t="s">
        <v>1026</v>
      </c>
      <c r="F15" s="23" t="s">
        <v>854</v>
      </c>
      <c r="G15" s="18"/>
      <c r="H15" s="45">
        <v>4800</v>
      </c>
      <c r="I15" s="23" t="s">
        <v>22</v>
      </c>
    </row>
    <row r="16" spans="1:10" s="17" customFormat="1" ht="41.25" customHeight="1" x14ac:dyDescent="0.15">
      <c r="A16" s="35" t="s">
        <v>1089</v>
      </c>
      <c r="B16" s="16" t="s">
        <v>169</v>
      </c>
      <c r="C16" s="16" t="s">
        <v>834</v>
      </c>
      <c r="D16" s="16" t="s">
        <v>831</v>
      </c>
      <c r="E16" s="23" t="s">
        <v>1027</v>
      </c>
      <c r="F16" s="23" t="s">
        <v>187</v>
      </c>
      <c r="G16" s="18" t="s">
        <v>188</v>
      </c>
      <c r="H16" s="45">
        <v>1250</v>
      </c>
      <c r="I16" s="23" t="s">
        <v>22</v>
      </c>
    </row>
    <row r="17" spans="1:9" s="17" customFormat="1" ht="45.75" customHeight="1" x14ac:dyDescent="0.15">
      <c r="A17" s="35" t="s">
        <v>1089</v>
      </c>
      <c r="B17" s="16" t="s">
        <v>169</v>
      </c>
      <c r="C17" s="16" t="s">
        <v>834</v>
      </c>
      <c r="D17" s="16" t="s">
        <v>831</v>
      </c>
      <c r="E17" s="23" t="s">
        <v>1037</v>
      </c>
      <c r="F17" s="23" t="s">
        <v>254</v>
      </c>
      <c r="G17" s="18" t="s">
        <v>259</v>
      </c>
      <c r="H17" s="45">
        <v>2100</v>
      </c>
      <c r="I17" s="23" t="s">
        <v>22</v>
      </c>
    </row>
    <row r="18" spans="1:9" s="17" customFormat="1" ht="49.5" customHeight="1" x14ac:dyDescent="0.15">
      <c r="A18" s="35" t="s">
        <v>1089</v>
      </c>
      <c r="B18" s="16" t="s">
        <v>169</v>
      </c>
      <c r="C18" s="16" t="s">
        <v>834</v>
      </c>
      <c r="D18" s="16" t="s">
        <v>831</v>
      </c>
      <c r="E18" s="23" t="s">
        <v>1028</v>
      </c>
      <c r="F18" s="23" t="s">
        <v>266</v>
      </c>
      <c r="G18" s="18" t="s">
        <v>267</v>
      </c>
      <c r="H18" s="45">
        <v>2100</v>
      </c>
      <c r="I18" s="23" t="s">
        <v>22</v>
      </c>
    </row>
    <row r="19" spans="1:9" ht="45.75" x14ac:dyDescent="0.2">
      <c r="A19" s="35" t="s">
        <v>1089</v>
      </c>
      <c r="B19" s="16" t="s">
        <v>169</v>
      </c>
      <c r="C19" s="16" t="s">
        <v>834</v>
      </c>
      <c r="D19" s="16" t="s">
        <v>831</v>
      </c>
      <c r="E19" s="23" t="s">
        <v>1602</v>
      </c>
      <c r="F19" s="23" t="s">
        <v>230</v>
      </c>
      <c r="G19" s="18" t="s">
        <v>231</v>
      </c>
      <c r="H19" s="45">
        <v>1500</v>
      </c>
      <c r="I19" s="23" t="s">
        <v>22</v>
      </c>
    </row>
    <row r="20" spans="1:9" s="17" customFormat="1" ht="45.75" customHeight="1" x14ac:dyDescent="0.15">
      <c r="A20" s="35" t="s">
        <v>1089</v>
      </c>
      <c r="B20" s="16" t="s">
        <v>169</v>
      </c>
      <c r="C20" s="16" t="s">
        <v>834</v>
      </c>
      <c r="D20" s="16" t="s">
        <v>831</v>
      </c>
      <c r="E20" s="54" t="s">
        <v>1029</v>
      </c>
      <c r="F20" s="23" t="s">
        <v>187</v>
      </c>
      <c r="G20" s="18" t="s">
        <v>188</v>
      </c>
      <c r="H20" s="45">
        <v>2500</v>
      </c>
      <c r="I20" s="23" t="s">
        <v>22</v>
      </c>
    </row>
    <row r="21" spans="1:9" s="17" customFormat="1" ht="45" customHeight="1" x14ac:dyDescent="0.15">
      <c r="A21" s="35" t="s">
        <v>1089</v>
      </c>
      <c r="B21" s="16" t="s">
        <v>169</v>
      </c>
      <c r="C21" s="16" t="s">
        <v>834</v>
      </c>
      <c r="D21" s="16" t="s">
        <v>831</v>
      </c>
      <c r="E21" s="23" t="s">
        <v>1030</v>
      </c>
      <c r="F21" s="23" t="s">
        <v>192</v>
      </c>
      <c r="G21" s="55" t="s">
        <v>193</v>
      </c>
      <c r="H21" s="45">
        <v>2200</v>
      </c>
      <c r="I21" s="23" t="s">
        <v>22</v>
      </c>
    </row>
    <row r="22" spans="1:9" s="17" customFormat="1" ht="54.75" customHeight="1" x14ac:dyDescent="0.15">
      <c r="A22" s="35" t="s">
        <v>1089</v>
      </c>
      <c r="B22" s="16" t="s">
        <v>169</v>
      </c>
      <c r="C22" s="16" t="s">
        <v>834</v>
      </c>
      <c r="D22" s="16" t="s">
        <v>831</v>
      </c>
      <c r="E22" s="23" t="s">
        <v>1031</v>
      </c>
      <c r="F22" s="23" t="s">
        <v>251</v>
      </c>
      <c r="G22" s="18" t="s">
        <v>252</v>
      </c>
      <c r="H22" s="45">
        <v>2100</v>
      </c>
      <c r="I22" s="23" t="s">
        <v>22</v>
      </c>
    </row>
    <row r="23" spans="1:9" s="17" customFormat="1" ht="49.5" customHeight="1" x14ac:dyDescent="0.15">
      <c r="A23" s="35" t="s">
        <v>1089</v>
      </c>
      <c r="B23" s="16" t="s">
        <v>169</v>
      </c>
      <c r="C23" s="16" t="s">
        <v>834</v>
      </c>
      <c r="D23" s="16" t="s">
        <v>831</v>
      </c>
      <c r="E23" s="23" t="s">
        <v>1032</v>
      </c>
      <c r="F23" s="23" t="s">
        <v>409</v>
      </c>
      <c r="G23" s="18" t="s">
        <v>402</v>
      </c>
      <c r="H23" s="45">
        <v>2100</v>
      </c>
      <c r="I23" s="23" t="s">
        <v>22</v>
      </c>
    </row>
    <row r="24" spans="1:9" s="17" customFormat="1" ht="55.5" customHeight="1" x14ac:dyDescent="0.15">
      <c r="A24" s="35" t="s">
        <v>1089</v>
      </c>
      <c r="B24" s="16" t="s">
        <v>169</v>
      </c>
      <c r="C24" s="16" t="s">
        <v>834</v>
      </c>
      <c r="D24" s="16" t="s">
        <v>831</v>
      </c>
      <c r="E24" s="23" t="s">
        <v>1033</v>
      </c>
      <c r="F24" s="23" t="s">
        <v>189</v>
      </c>
      <c r="G24" s="18" t="s">
        <v>190</v>
      </c>
      <c r="H24" s="45">
        <v>2100</v>
      </c>
      <c r="I24" s="23" t="s">
        <v>22</v>
      </c>
    </row>
    <row r="25" spans="1:9" s="17" customFormat="1" ht="45.75" customHeight="1" x14ac:dyDescent="0.15">
      <c r="A25" s="35" t="s">
        <v>1089</v>
      </c>
      <c r="B25" s="16" t="s">
        <v>169</v>
      </c>
      <c r="C25" s="16" t="s">
        <v>834</v>
      </c>
      <c r="D25" s="16" t="s">
        <v>831</v>
      </c>
      <c r="E25" s="54" t="s">
        <v>1029</v>
      </c>
      <c r="F25" s="23" t="s">
        <v>187</v>
      </c>
      <c r="G25" s="18" t="s">
        <v>188</v>
      </c>
      <c r="H25" s="45">
        <v>2700</v>
      </c>
      <c r="I25" s="23" t="s">
        <v>22</v>
      </c>
    </row>
    <row r="26" spans="1:9" s="17" customFormat="1" ht="44.25" customHeight="1" x14ac:dyDescent="0.15">
      <c r="A26" s="35" t="s">
        <v>1089</v>
      </c>
      <c r="B26" s="16" t="s">
        <v>169</v>
      </c>
      <c r="C26" s="16" t="s">
        <v>834</v>
      </c>
      <c r="D26" s="16" t="s">
        <v>831</v>
      </c>
      <c r="E26" s="23" t="s">
        <v>1020</v>
      </c>
      <c r="F26" s="23" t="s">
        <v>219</v>
      </c>
      <c r="G26" s="18" t="s">
        <v>220</v>
      </c>
      <c r="H26" s="45">
        <v>2100</v>
      </c>
      <c r="I26" s="23" t="s">
        <v>22</v>
      </c>
    </row>
    <row r="27" spans="1:9" s="17" customFormat="1" ht="45.75" customHeight="1" x14ac:dyDescent="0.15">
      <c r="A27" s="35" t="s">
        <v>1089</v>
      </c>
      <c r="B27" s="16" t="s">
        <v>169</v>
      </c>
      <c r="C27" s="16" t="s">
        <v>834</v>
      </c>
      <c r="D27" s="16" t="s">
        <v>831</v>
      </c>
      <c r="E27" s="23" t="s">
        <v>1034</v>
      </c>
      <c r="F27" s="23" t="s">
        <v>254</v>
      </c>
      <c r="G27" s="18" t="s">
        <v>255</v>
      </c>
      <c r="H27" s="45">
        <v>2100</v>
      </c>
      <c r="I27" s="23" t="s">
        <v>22</v>
      </c>
    </row>
    <row r="28" spans="1:9" s="17" customFormat="1" ht="44.25" customHeight="1" x14ac:dyDescent="0.15">
      <c r="A28" s="35" t="s">
        <v>1089</v>
      </c>
      <c r="B28" s="16" t="s">
        <v>169</v>
      </c>
      <c r="C28" s="16" t="s">
        <v>834</v>
      </c>
      <c r="D28" s="16" t="s">
        <v>831</v>
      </c>
      <c r="E28" s="23" t="s">
        <v>1035</v>
      </c>
      <c r="F28" s="23" t="s">
        <v>246</v>
      </c>
      <c r="G28" s="18" t="s">
        <v>247</v>
      </c>
      <c r="H28" s="45">
        <v>800</v>
      </c>
      <c r="I28" s="23" t="s">
        <v>22</v>
      </c>
    </row>
    <row r="29" spans="1:9" s="17" customFormat="1" ht="44.25" customHeight="1" x14ac:dyDescent="0.15">
      <c r="A29" s="35" t="s">
        <v>1089</v>
      </c>
      <c r="B29" s="16" t="s">
        <v>169</v>
      </c>
      <c r="C29" s="16" t="s">
        <v>834</v>
      </c>
      <c r="D29" s="16" t="s">
        <v>831</v>
      </c>
      <c r="E29" s="23" t="s">
        <v>1036</v>
      </c>
      <c r="F29" s="23" t="s">
        <v>246</v>
      </c>
      <c r="G29" s="18" t="s">
        <v>247</v>
      </c>
      <c r="H29" s="45">
        <v>1500</v>
      </c>
      <c r="I29" s="23" t="s">
        <v>22</v>
      </c>
    </row>
    <row r="30" spans="1:9" s="17" customFormat="1" ht="55.5" customHeight="1" x14ac:dyDescent="0.15">
      <c r="A30" s="35" t="s">
        <v>1089</v>
      </c>
      <c r="B30" s="16" t="s">
        <v>169</v>
      </c>
      <c r="C30" s="16" t="s">
        <v>834</v>
      </c>
      <c r="D30" s="16" t="s">
        <v>831</v>
      </c>
      <c r="E30" s="22" t="s">
        <v>1109</v>
      </c>
      <c r="F30" s="23" t="s">
        <v>195</v>
      </c>
      <c r="G30" s="18" t="s">
        <v>833</v>
      </c>
      <c r="H30" s="45">
        <v>2100</v>
      </c>
      <c r="I30" s="23" t="s">
        <v>22</v>
      </c>
    </row>
    <row r="31" spans="1:9" s="17" customFormat="1" ht="47.25" customHeight="1" x14ac:dyDescent="0.15">
      <c r="A31" s="35" t="s">
        <v>1089</v>
      </c>
      <c r="B31" s="16" t="s">
        <v>169</v>
      </c>
      <c r="C31" s="16" t="s">
        <v>834</v>
      </c>
      <c r="D31" s="16" t="s">
        <v>831</v>
      </c>
      <c r="E31" s="23" t="s">
        <v>1108</v>
      </c>
      <c r="F31" s="23" t="s">
        <v>213</v>
      </c>
      <c r="G31" s="18" t="s">
        <v>392</v>
      </c>
      <c r="H31" s="45">
        <v>1700</v>
      </c>
      <c r="I31" s="23" t="s">
        <v>22</v>
      </c>
    </row>
    <row r="32" spans="1:9" s="17" customFormat="1" ht="41.25" customHeight="1" x14ac:dyDescent="0.15">
      <c r="A32" s="35" t="s">
        <v>1086</v>
      </c>
      <c r="B32" s="16" t="s">
        <v>169</v>
      </c>
      <c r="C32" s="16" t="s">
        <v>834</v>
      </c>
      <c r="D32" s="16" t="s">
        <v>831</v>
      </c>
      <c r="E32" s="23" t="s">
        <v>1029</v>
      </c>
      <c r="F32" s="23" t="s">
        <v>187</v>
      </c>
      <c r="G32" s="18" t="s">
        <v>188</v>
      </c>
      <c r="H32" s="45">
        <v>2500</v>
      </c>
      <c r="I32" s="23" t="s">
        <v>22</v>
      </c>
    </row>
    <row r="33" spans="1:9" s="17" customFormat="1" ht="38.25" customHeight="1" x14ac:dyDescent="0.15">
      <c r="A33" s="16" t="s">
        <v>1081</v>
      </c>
      <c r="B33" s="16" t="s">
        <v>169</v>
      </c>
      <c r="C33" s="16" t="s">
        <v>834</v>
      </c>
      <c r="D33" s="16" t="s">
        <v>831</v>
      </c>
      <c r="E33" s="23" t="s">
        <v>1107</v>
      </c>
      <c r="F33" s="23" t="s">
        <v>185</v>
      </c>
      <c r="G33" s="18"/>
      <c r="H33" s="45">
        <v>2500</v>
      </c>
      <c r="I33" s="23" t="s">
        <v>22</v>
      </c>
    </row>
    <row r="34" spans="1:9" s="17" customFormat="1" ht="13.5" customHeight="1" x14ac:dyDescent="0.15">
      <c r="A34" s="16"/>
      <c r="B34" s="16"/>
      <c r="C34" s="16"/>
      <c r="D34" s="16"/>
      <c r="E34" s="16"/>
      <c r="F34" s="23"/>
      <c r="G34" s="33" t="s">
        <v>159</v>
      </c>
      <c r="H34" s="21">
        <f>SUM(H8:H33)</f>
        <v>55550</v>
      </c>
      <c r="I34" s="23"/>
    </row>
    <row r="35" spans="1:9" s="17" customFormat="1" ht="13.5" customHeight="1" x14ac:dyDescent="0.15">
      <c r="A35" s="16"/>
      <c r="B35" s="16"/>
      <c r="C35" s="16"/>
      <c r="D35" s="16"/>
      <c r="E35" s="16"/>
      <c r="F35" s="23"/>
      <c r="G35" s="18"/>
      <c r="H35" s="45"/>
      <c r="I35" s="23"/>
    </row>
    <row r="36" spans="1:9" s="60" customFormat="1" ht="23.25" customHeight="1" x14ac:dyDescent="0.2">
      <c r="A36" s="53" t="s">
        <v>39</v>
      </c>
      <c r="B36" s="54" t="s">
        <v>42</v>
      </c>
      <c r="C36" s="53" t="s">
        <v>47</v>
      </c>
      <c r="D36" s="54" t="s">
        <v>46</v>
      </c>
      <c r="E36" s="53" t="s">
        <v>40</v>
      </c>
      <c r="F36" s="56" t="s">
        <v>41</v>
      </c>
      <c r="G36" s="53"/>
      <c r="H36" s="91">
        <v>2400</v>
      </c>
      <c r="I36" s="54"/>
    </row>
    <row r="37" spans="1:9" s="17" customFormat="1" ht="13.5" customHeight="1" x14ac:dyDescent="0.15">
      <c r="A37" s="16"/>
      <c r="B37" s="16"/>
      <c r="C37" s="16"/>
      <c r="D37" s="16"/>
      <c r="E37" s="16"/>
      <c r="F37" s="23"/>
      <c r="G37" s="33" t="s">
        <v>160</v>
      </c>
      <c r="H37" s="21">
        <f>SUM(H36:H36)</f>
        <v>2400</v>
      </c>
      <c r="I37" s="23"/>
    </row>
    <row r="38" spans="1:9" s="17" customFormat="1" ht="13.5" customHeight="1" x14ac:dyDescent="0.15">
      <c r="A38" s="16"/>
      <c r="B38" s="16"/>
      <c r="C38" s="16"/>
      <c r="D38" s="16"/>
      <c r="E38" s="16"/>
      <c r="F38" s="23"/>
      <c r="G38" s="18"/>
      <c r="H38" s="45"/>
      <c r="I38" s="23"/>
    </row>
    <row r="39" spans="1:9" s="17" customFormat="1" ht="13.5" customHeight="1" x14ac:dyDescent="0.15">
      <c r="A39" s="16"/>
      <c r="B39" s="16"/>
      <c r="C39" s="16"/>
      <c r="D39" s="16"/>
      <c r="E39" s="16"/>
      <c r="F39" s="23"/>
      <c r="G39" s="18"/>
      <c r="H39" s="45"/>
      <c r="I39" s="23"/>
    </row>
    <row r="40" spans="1:9" s="17" customFormat="1" ht="48" customHeight="1" x14ac:dyDescent="0.15">
      <c r="A40" s="35" t="s">
        <v>1087</v>
      </c>
      <c r="B40" s="23" t="s">
        <v>89</v>
      </c>
      <c r="C40" s="16" t="s">
        <v>37</v>
      </c>
      <c r="D40" s="16" t="s">
        <v>21</v>
      </c>
      <c r="E40" s="23" t="s">
        <v>1017</v>
      </c>
      <c r="F40" s="23" t="s">
        <v>881</v>
      </c>
      <c r="G40" s="18"/>
      <c r="H40" s="45">
        <v>5011.2</v>
      </c>
      <c r="I40" s="23"/>
    </row>
    <row r="41" spans="1:9" s="17" customFormat="1" ht="48" customHeight="1" x14ac:dyDescent="0.15">
      <c r="A41" s="35" t="s">
        <v>1087</v>
      </c>
      <c r="B41" s="23" t="s">
        <v>89</v>
      </c>
      <c r="C41" s="16" t="s">
        <v>37</v>
      </c>
      <c r="D41" s="16" t="s">
        <v>21</v>
      </c>
      <c r="E41" s="23" t="s">
        <v>1039</v>
      </c>
      <c r="F41" s="23" t="s">
        <v>507</v>
      </c>
      <c r="G41" s="18"/>
      <c r="H41" s="45">
        <v>2500</v>
      </c>
      <c r="I41" s="23"/>
    </row>
    <row r="42" spans="1:9" s="17" customFormat="1" ht="47.25" customHeight="1" x14ac:dyDescent="0.15">
      <c r="A42" s="35" t="s">
        <v>1087</v>
      </c>
      <c r="B42" s="23" t="s">
        <v>89</v>
      </c>
      <c r="C42" s="16" t="s">
        <v>37</v>
      </c>
      <c r="D42" s="16" t="s">
        <v>21</v>
      </c>
      <c r="E42" s="23" t="s">
        <v>1040</v>
      </c>
      <c r="F42" s="23" t="s">
        <v>204</v>
      </c>
      <c r="G42" s="18"/>
      <c r="H42" s="45">
        <v>2500</v>
      </c>
      <c r="I42" s="23"/>
    </row>
    <row r="43" spans="1:9" s="17" customFormat="1" ht="39" customHeight="1" x14ac:dyDescent="0.15">
      <c r="A43" s="35" t="s">
        <v>1087</v>
      </c>
      <c r="B43" s="23" t="s">
        <v>89</v>
      </c>
      <c r="C43" s="16" t="s">
        <v>37</v>
      </c>
      <c r="D43" s="16" t="s">
        <v>21</v>
      </c>
      <c r="E43" s="23" t="s">
        <v>1041</v>
      </c>
      <c r="F43" s="23" t="s">
        <v>234</v>
      </c>
      <c r="G43" s="18"/>
      <c r="H43" s="45">
        <v>4000</v>
      </c>
      <c r="I43" s="23"/>
    </row>
    <row r="44" spans="1:9" s="17" customFormat="1" ht="38.25" customHeight="1" x14ac:dyDescent="0.15">
      <c r="A44" s="35" t="s">
        <v>1085</v>
      </c>
      <c r="B44" s="16" t="s">
        <v>235</v>
      </c>
      <c r="C44" s="16" t="s">
        <v>37</v>
      </c>
      <c r="D44" s="16" t="s">
        <v>21</v>
      </c>
      <c r="E44" s="23" t="s">
        <v>1042</v>
      </c>
      <c r="F44" s="23" t="s">
        <v>241</v>
      </c>
      <c r="G44" s="18"/>
      <c r="H44" s="45">
        <v>2500</v>
      </c>
      <c r="I44" s="23"/>
    </row>
    <row r="45" spans="1:9" s="17" customFormat="1" ht="39" customHeight="1" x14ac:dyDescent="0.15">
      <c r="A45" s="35" t="s">
        <v>1085</v>
      </c>
      <c r="B45" s="16" t="s">
        <v>235</v>
      </c>
      <c r="C45" s="16" t="s">
        <v>37</v>
      </c>
      <c r="D45" s="16" t="s">
        <v>21</v>
      </c>
      <c r="E45" s="23" t="s">
        <v>1042</v>
      </c>
      <c r="F45" s="23" t="s">
        <v>241</v>
      </c>
      <c r="G45" s="18"/>
      <c r="H45" s="45">
        <v>1800</v>
      </c>
      <c r="I45" s="23"/>
    </row>
    <row r="46" spans="1:9" s="17" customFormat="1" ht="38.25" customHeight="1" x14ac:dyDescent="0.15">
      <c r="A46" s="35" t="s">
        <v>1085</v>
      </c>
      <c r="B46" s="16" t="s">
        <v>235</v>
      </c>
      <c r="C46" s="16" t="s">
        <v>37</v>
      </c>
      <c r="D46" s="16" t="s">
        <v>21</v>
      </c>
      <c r="E46" s="23" t="s">
        <v>1042</v>
      </c>
      <c r="F46" s="23" t="s">
        <v>241</v>
      </c>
      <c r="G46" s="18"/>
      <c r="H46" s="45">
        <v>2500</v>
      </c>
      <c r="I46" s="23"/>
    </row>
    <row r="47" spans="1:9" s="17" customFormat="1" ht="38.25" customHeight="1" x14ac:dyDescent="0.15">
      <c r="A47" s="35" t="s">
        <v>1085</v>
      </c>
      <c r="B47" s="16" t="s">
        <v>235</v>
      </c>
      <c r="C47" s="16" t="s">
        <v>37</v>
      </c>
      <c r="D47" s="16" t="s">
        <v>21</v>
      </c>
      <c r="E47" s="23" t="s">
        <v>1042</v>
      </c>
      <c r="F47" s="23" t="s">
        <v>241</v>
      </c>
      <c r="G47" s="18"/>
      <c r="H47" s="45">
        <v>2000</v>
      </c>
      <c r="I47" s="23"/>
    </row>
    <row r="48" spans="1:9" s="17" customFormat="1" ht="43.5" customHeight="1" x14ac:dyDescent="0.15">
      <c r="A48" s="35" t="s">
        <v>1084</v>
      </c>
      <c r="B48" s="23" t="s">
        <v>458</v>
      </c>
      <c r="C48" s="16" t="s">
        <v>37</v>
      </c>
      <c r="D48" s="16" t="s">
        <v>21</v>
      </c>
      <c r="E48" s="23" t="s">
        <v>1043</v>
      </c>
      <c r="F48" s="22" t="s">
        <v>1044</v>
      </c>
      <c r="G48" s="22" t="s">
        <v>1045</v>
      </c>
      <c r="H48" s="36">
        <v>5407.65</v>
      </c>
      <c r="I48" s="23"/>
    </row>
    <row r="49" spans="1:9" s="17" customFormat="1" ht="31.5" customHeight="1" x14ac:dyDescent="0.15">
      <c r="A49" s="35" t="s">
        <v>1083</v>
      </c>
      <c r="B49" s="23" t="s">
        <v>730</v>
      </c>
      <c r="C49" s="16" t="s">
        <v>37</v>
      </c>
      <c r="D49" s="16" t="s">
        <v>21</v>
      </c>
      <c r="E49" s="16" t="s">
        <v>1046</v>
      </c>
      <c r="F49" s="22" t="s">
        <v>1047</v>
      </c>
      <c r="G49" s="36" t="s">
        <v>1048</v>
      </c>
      <c r="H49" s="36">
        <v>3248</v>
      </c>
      <c r="I49" s="23"/>
    </row>
    <row r="50" spans="1:9" s="17" customFormat="1" ht="31.5" customHeight="1" x14ac:dyDescent="0.15">
      <c r="A50" s="35" t="s">
        <v>1083</v>
      </c>
      <c r="B50" s="23" t="s">
        <v>730</v>
      </c>
      <c r="C50" s="16" t="s">
        <v>37</v>
      </c>
      <c r="D50" s="16" t="s">
        <v>21</v>
      </c>
      <c r="E50" s="16" t="s">
        <v>1046</v>
      </c>
      <c r="F50" s="22" t="s">
        <v>1049</v>
      </c>
      <c r="G50" s="36" t="s">
        <v>1050</v>
      </c>
      <c r="H50" s="36">
        <v>3248</v>
      </c>
      <c r="I50" s="23"/>
    </row>
    <row r="51" spans="1:9" s="17" customFormat="1" ht="31.5" customHeight="1" x14ac:dyDescent="0.15">
      <c r="A51" s="35" t="s">
        <v>1083</v>
      </c>
      <c r="B51" s="23" t="s">
        <v>730</v>
      </c>
      <c r="C51" s="16" t="s">
        <v>37</v>
      </c>
      <c r="D51" s="16" t="s">
        <v>21</v>
      </c>
      <c r="E51" s="16" t="s">
        <v>1046</v>
      </c>
      <c r="F51" s="22" t="s">
        <v>1051</v>
      </c>
      <c r="G51" s="36" t="s">
        <v>1052</v>
      </c>
      <c r="H51" s="36">
        <v>3248</v>
      </c>
      <c r="I51" s="23"/>
    </row>
    <row r="52" spans="1:9" s="17" customFormat="1" ht="38.25" customHeight="1" x14ac:dyDescent="0.15">
      <c r="A52" s="16" t="s">
        <v>1082</v>
      </c>
      <c r="B52" s="23" t="s">
        <v>89</v>
      </c>
      <c r="C52" s="16" t="s">
        <v>37</v>
      </c>
      <c r="D52" s="16" t="s">
        <v>21</v>
      </c>
      <c r="E52" s="16" t="s">
        <v>92</v>
      </c>
      <c r="F52" s="23" t="s">
        <v>90</v>
      </c>
      <c r="G52" s="35" t="s">
        <v>91</v>
      </c>
      <c r="H52" s="36">
        <v>2932</v>
      </c>
      <c r="I52" s="23"/>
    </row>
    <row r="53" spans="1:9" s="17" customFormat="1" ht="33.75" customHeight="1" x14ac:dyDescent="0.15">
      <c r="A53" s="35" t="s">
        <v>1080</v>
      </c>
      <c r="B53" s="23" t="s">
        <v>458</v>
      </c>
      <c r="C53" s="16" t="s">
        <v>37</v>
      </c>
      <c r="D53" s="16" t="s">
        <v>21</v>
      </c>
      <c r="E53" s="16" t="s">
        <v>20</v>
      </c>
      <c r="F53" s="22" t="s">
        <v>1007</v>
      </c>
      <c r="G53" s="22" t="s">
        <v>1008</v>
      </c>
      <c r="H53" s="36">
        <v>499.99</v>
      </c>
      <c r="I53" s="23"/>
    </row>
    <row r="54" spans="1:9" s="17" customFormat="1" ht="33.75" customHeight="1" x14ac:dyDescent="0.15">
      <c r="A54" s="35" t="s">
        <v>1080</v>
      </c>
      <c r="B54" s="23" t="s">
        <v>458</v>
      </c>
      <c r="C54" s="16" t="s">
        <v>37</v>
      </c>
      <c r="D54" s="16" t="s">
        <v>21</v>
      </c>
      <c r="E54" s="16" t="s">
        <v>20</v>
      </c>
      <c r="F54" s="22" t="s">
        <v>1001</v>
      </c>
      <c r="G54" s="22" t="s">
        <v>551</v>
      </c>
      <c r="H54" s="36">
        <v>402.2</v>
      </c>
      <c r="I54" s="23"/>
    </row>
    <row r="55" spans="1:9" s="17" customFormat="1" ht="34.5" customHeight="1" x14ac:dyDescent="0.15">
      <c r="A55" s="35" t="s">
        <v>1080</v>
      </c>
      <c r="B55" s="23" t="s">
        <v>458</v>
      </c>
      <c r="C55" s="16" t="s">
        <v>37</v>
      </c>
      <c r="D55" s="16" t="s">
        <v>21</v>
      </c>
      <c r="E55" s="16" t="s">
        <v>20</v>
      </c>
      <c r="F55" s="22" t="s">
        <v>1010</v>
      </c>
      <c r="G55" s="22" t="s">
        <v>1011</v>
      </c>
      <c r="H55" s="36">
        <v>125</v>
      </c>
      <c r="I55" s="23"/>
    </row>
    <row r="56" spans="1:9" s="17" customFormat="1" ht="30.75" customHeight="1" x14ac:dyDescent="0.15">
      <c r="A56" s="35" t="s">
        <v>1080</v>
      </c>
      <c r="B56" s="23" t="s">
        <v>458</v>
      </c>
      <c r="C56" s="16" t="s">
        <v>37</v>
      </c>
      <c r="D56" s="16" t="s">
        <v>21</v>
      </c>
      <c r="E56" s="16" t="s">
        <v>106</v>
      </c>
      <c r="F56" s="22" t="s">
        <v>30</v>
      </c>
      <c r="G56" s="22"/>
      <c r="H56" s="36">
        <v>179</v>
      </c>
      <c r="I56" s="23"/>
    </row>
    <row r="57" spans="1:9" s="17" customFormat="1" ht="45.75" customHeight="1" x14ac:dyDescent="0.15">
      <c r="A57" s="35" t="s">
        <v>1080</v>
      </c>
      <c r="B57" s="23" t="s">
        <v>458</v>
      </c>
      <c r="C57" s="16" t="s">
        <v>37</v>
      </c>
      <c r="D57" s="16" t="s">
        <v>21</v>
      </c>
      <c r="E57" s="16" t="s">
        <v>27</v>
      </c>
      <c r="F57" s="22" t="s">
        <v>920</v>
      </c>
      <c r="G57" s="22" t="s">
        <v>919</v>
      </c>
      <c r="H57" s="36">
        <v>66</v>
      </c>
      <c r="I57" s="23"/>
    </row>
    <row r="58" spans="1:9" s="17" customFormat="1" ht="41.25" customHeight="1" x14ac:dyDescent="0.15">
      <c r="A58" s="35" t="s">
        <v>1080</v>
      </c>
      <c r="B58" s="23" t="s">
        <v>458</v>
      </c>
      <c r="C58" s="16" t="s">
        <v>37</v>
      </c>
      <c r="D58" s="16" t="s">
        <v>21</v>
      </c>
      <c r="E58" s="16" t="s">
        <v>27</v>
      </c>
      <c r="F58" s="22" t="s">
        <v>998</v>
      </c>
      <c r="G58" s="22" t="s">
        <v>999</v>
      </c>
      <c r="H58" s="36">
        <v>47</v>
      </c>
      <c r="I58" s="23"/>
    </row>
    <row r="59" spans="1:9" s="17" customFormat="1" ht="29.25" customHeight="1" x14ac:dyDescent="0.15">
      <c r="A59" s="35" t="s">
        <v>1080</v>
      </c>
      <c r="B59" s="23" t="s">
        <v>458</v>
      </c>
      <c r="C59" s="16" t="s">
        <v>37</v>
      </c>
      <c r="D59" s="16" t="s">
        <v>21</v>
      </c>
      <c r="E59" s="16" t="s">
        <v>27</v>
      </c>
      <c r="F59" s="22" t="s">
        <v>998</v>
      </c>
      <c r="G59" s="22" t="s">
        <v>999</v>
      </c>
      <c r="H59" s="36">
        <v>84</v>
      </c>
      <c r="I59" s="23"/>
    </row>
    <row r="60" spans="1:9" s="17" customFormat="1" ht="27" customHeight="1" x14ac:dyDescent="0.15">
      <c r="A60" s="35" t="s">
        <v>1079</v>
      </c>
      <c r="B60" s="23" t="s">
        <v>103</v>
      </c>
      <c r="C60" s="16" t="s">
        <v>37</v>
      </c>
      <c r="D60" s="16" t="s">
        <v>21</v>
      </c>
      <c r="E60" s="23" t="s">
        <v>954</v>
      </c>
      <c r="F60" s="22" t="s">
        <v>1054</v>
      </c>
      <c r="G60" s="22"/>
      <c r="H60" s="36">
        <v>1200</v>
      </c>
      <c r="I60" s="23"/>
    </row>
    <row r="61" spans="1:9" s="17" customFormat="1" ht="27" customHeight="1" x14ac:dyDescent="0.15">
      <c r="A61" s="35" t="s">
        <v>1079</v>
      </c>
      <c r="B61" s="23" t="s">
        <v>103</v>
      </c>
      <c r="C61" s="16" t="s">
        <v>37</v>
      </c>
      <c r="D61" s="16" t="s">
        <v>21</v>
      </c>
      <c r="E61" s="23" t="s">
        <v>965</v>
      </c>
      <c r="F61" s="22" t="s">
        <v>1055</v>
      </c>
      <c r="G61" s="22" t="s">
        <v>979</v>
      </c>
      <c r="H61" s="36">
        <v>1200</v>
      </c>
      <c r="I61" s="23"/>
    </row>
    <row r="62" spans="1:9" s="17" customFormat="1" ht="27" customHeight="1" x14ac:dyDescent="0.15">
      <c r="A62" s="35" t="s">
        <v>1079</v>
      </c>
      <c r="B62" s="23" t="s">
        <v>103</v>
      </c>
      <c r="C62" s="16" t="s">
        <v>37</v>
      </c>
      <c r="D62" s="16" t="s">
        <v>21</v>
      </c>
      <c r="E62" s="23" t="s">
        <v>954</v>
      </c>
      <c r="F62" s="22" t="s">
        <v>1056</v>
      </c>
      <c r="G62" s="22" t="s">
        <v>994</v>
      </c>
      <c r="H62" s="36">
        <v>1200</v>
      </c>
      <c r="I62" s="23"/>
    </row>
    <row r="63" spans="1:9" s="17" customFormat="1" ht="34.5" customHeight="1" x14ac:dyDescent="0.15">
      <c r="A63" s="35" t="s">
        <v>1061</v>
      </c>
      <c r="B63" s="23" t="s">
        <v>88</v>
      </c>
      <c r="C63" s="16" t="s">
        <v>37</v>
      </c>
      <c r="D63" s="16" t="s">
        <v>21</v>
      </c>
      <c r="E63" s="16" t="s">
        <v>23</v>
      </c>
      <c r="F63" s="22" t="s">
        <v>24</v>
      </c>
      <c r="G63" s="16"/>
      <c r="H63" s="36">
        <v>650.08000000000004</v>
      </c>
      <c r="I63" s="40" t="s">
        <v>537</v>
      </c>
    </row>
    <row r="64" spans="1:9" s="17" customFormat="1" ht="27" customHeight="1" x14ac:dyDescent="0.15">
      <c r="A64" s="35" t="s">
        <v>1062</v>
      </c>
      <c r="B64" s="23" t="s">
        <v>34</v>
      </c>
      <c r="C64" s="16" t="s">
        <v>37</v>
      </c>
      <c r="D64" s="16" t="s">
        <v>21</v>
      </c>
      <c r="E64" s="23" t="s">
        <v>1057</v>
      </c>
      <c r="F64" s="22" t="s">
        <v>1058</v>
      </c>
      <c r="G64" s="18"/>
      <c r="H64" s="36">
        <v>661.2</v>
      </c>
      <c r="I64" s="23"/>
    </row>
    <row r="65" spans="1:9" s="17" customFormat="1" ht="27" customHeight="1" x14ac:dyDescent="0.15">
      <c r="A65" s="35" t="s">
        <v>1063</v>
      </c>
      <c r="B65" s="23" t="s">
        <v>103</v>
      </c>
      <c r="C65" s="16" t="s">
        <v>37</v>
      </c>
      <c r="D65" s="16" t="s">
        <v>21</v>
      </c>
      <c r="E65" s="23" t="s">
        <v>1059</v>
      </c>
      <c r="F65" s="22" t="s">
        <v>1060</v>
      </c>
      <c r="G65" s="22"/>
      <c r="H65" s="36">
        <v>533.47</v>
      </c>
      <c r="I65" s="23"/>
    </row>
    <row r="66" spans="1:9" s="17" customFormat="1" ht="27" customHeight="1" x14ac:dyDescent="0.15">
      <c r="A66" s="35" t="s">
        <v>1063</v>
      </c>
      <c r="B66" s="23" t="s">
        <v>103</v>
      </c>
      <c r="C66" s="16" t="s">
        <v>37</v>
      </c>
      <c r="D66" s="16" t="s">
        <v>21</v>
      </c>
      <c r="E66" s="23" t="s">
        <v>1064</v>
      </c>
      <c r="F66" s="22" t="s">
        <v>1065</v>
      </c>
      <c r="G66" s="22" t="s">
        <v>315</v>
      </c>
      <c r="H66" s="36">
        <v>2900</v>
      </c>
      <c r="I66" s="23"/>
    </row>
    <row r="67" spans="1:9" s="17" customFormat="1" ht="27" customHeight="1" x14ac:dyDescent="0.15">
      <c r="A67" s="35" t="s">
        <v>1063</v>
      </c>
      <c r="B67" s="23" t="s">
        <v>103</v>
      </c>
      <c r="C67" s="16" t="s">
        <v>37</v>
      </c>
      <c r="D67" s="16" t="s">
        <v>21</v>
      </c>
      <c r="E67" s="23" t="s">
        <v>1059</v>
      </c>
      <c r="F67" s="22" t="s">
        <v>1066</v>
      </c>
      <c r="G67" s="22" t="s">
        <v>1067</v>
      </c>
      <c r="H67" s="36">
        <v>990.48</v>
      </c>
      <c r="I67" s="23"/>
    </row>
    <row r="68" spans="1:9" s="17" customFormat="1" ht="27" customHeight="1" x14ac:dyDescent="0.15">
      <c r="A68" s="35" t="s">
        <v>1063</v>
      </c>
      <c r="B68" s="23" t="s">
        <v>103</v>
      </c>
      <c r="C68" s="16" t="s">
        <v>37</v>
      </c>
      <c r="D68" s="16" t="s">
        <v>21</v>
      </c>
      <c r="E68" s="23" t="s">
        <v>1068</v>
      </c>
      <c r="F68" s="22" t="s">
        <v>1069</v>
      </c>
      <c r="G68" s="22" t="s">
        <v>1070</v>
      </c>
      <c r="H68" s="36">
        <v>1800</v>
      </c>
      <c r="I68" s="23"/>
    </row>
    <row r="69" spans="1:9" s="17" customFormat="1" ht="35.25" customHeight="1" x14ac:dyDescent="0.15">
      <c r="A69" s="35" t="s">
        <v>1075</v>
      </c>
      <c r="B69" s="23" t="s">
        <v>458</v>
      </c>
      <c r="C69" s="16" t="s">
        <v>37</v>
      </c>
      <c r="D69" s="16" t="s">
        <v>21</v>
      </c>
      <c r="E69" s="16" t="s">
        <v>20</v>
      </c>
      <c r="F69" s="22" t="s">
        <v>1071</v>
      </c>
      <c r="G69" s="35" t="s">
        <v>1072</v>
      </c>
      <c r="H69" s="36">
        <v>787</v>
      </c>
      <c r="I69" s="23"/>
    </row>
    <row r="70" spans="1:9" s="17" customFormat="1" ht="35.25" customHeight="1" x14ac:dyDescent="0.15">
      <c r="A70" s="35" t="s">
        <v>1075</v>
      </c>
      <c r="B70" s="23" t="s">
        <v>458</v>
      </c>
      <c r="C70" s="16" t="s">
        <v>37</v>
      </c>
      <c r="D70" s="16" t="s">
        <v>21</v>
      </c>
      <c r="E70" s="16" t="s">
        <v>20</v>
      </c>
      <c r="F70" s="22" t="s">
        <v>1073</v>
      </c>
      <c r="G70" s="35" t="s">
        <v>1074</v>
      </c>
      <c r="H70" s="36">
        <v>469.9</v>
      </c>
      <c r="I70" s="23"/>
    </row>
    <row r="71" spans="1:9" s="17" customFormat="1" ht="35.25" customHeight="1" x14ac:dyDescent="0.15">
      <c r="A71" s="35" t="s">
        <v>1075</v>
      </c>
      <c r="B71" s="23" t="s">
        <v>458</v>
      </c>
      <c r="C71" s="16" t="s">
        <v>37</v>
      </c>
      <c r="D71" s="16" t="s">
        <v>21</v>
      </c>
      <c r="E71" s="16" t="s">
        <v>20</v>
      </c>
      <c r="F71" s="22" t="s">
        <v>1076</v>
      </c>
      <c r="G71" s="35" t="s">
        <v>1077</v>
      </c>
      <c r="H71" s="36">
        <v>565.98</v>
      </c>
      <c r="I71" s="23"/>
    </row>
    <row r="72" spans="1:9" s="17" customFormat="1" ht="29.25" customHeight="1" x14ac:dyDescent="0.15">
      <c r="A72" s="16" t="s">
        <v>1172</v>
      </c>
      <c r="B72" s="23" t="s">
        <v>43</v>
      </c>
      <c r="C72" s="16" t="s">
        <v>37</v>
      </c>
      <c r="D72" s="16" t="s">
        <v>21</v>
      </c>
      <c r="E72" s="16"/>
      <c r="F72" s="23" t="s">
        <v>48</v>
      </c>
      <c r="G72" s="35"/>
      <c r="H72" s="36">
        <v>5500</v>
      </c>
      <c r="I72" s="23"/>
    </row>
    <row r="73" spans="1:9" s="17" customFormat="1" ht="29.25" customHeight="1" x14ac:dyDescent="0.15">
      <c r="A73" s="16" t="s">
        <v>1172</v>
      </c>
      <c r="B73" s="23" t="s">
        <v>44</v>
      </c>
      <c r="C73" s="16" t="s">
        <v>37</v>
      </c>
      <c r="D73" s="16" t="s">
        <v>21</v>
      </c>
      <c r="E73" s="16"/>
      <c r="F73" s="23" t="s">
        <v>49</v>
      </c>
      <c r="G73" s="35"/>
      <c r="H73" s="36">
        <v>3850</v>
      </c>
      <c r="I73" s="23"/>
    </row>
    <row r="74" spans="1:9" s="17" customFormat="1" ht="29.25" customHeight="1" x14ac:dyDescent="0.15">
      <c r="A74" s="16" t="s">
        <v>1172</v>
      </c>
      <c r="B74" s="23" t="s">
        <v>45</v>
      </c>
      <c r="C74" s="16" t="s">
        <v>37</v>
      </c>
      <c r="D74" s="16" t="s">
        <v>21</v>
      </c>
      <c r="E74" s="16"/>
      <c r="F74" s="23" t="s">
        <v>50</v>
      </c>
      <c r="G74" s="35"/>
      <c r="H74" s="36">
        <v>8800</v>
      </c>
      <c r="I74" s="23"/>
    </row>
    <row r="75" spans="1:9" s="17" customFormat="1" ht="13.5" customHeight="1" x14ac:dyDescent="0.2">
      <c r="A75" s="16"/>
      <c r="B75" s="16"/>
      <c r="C75" s="16"/>
      <c r="D75" s="16"/>
      <c r="E75" s="16"/>
      <c r="F75" s="22"/>
      <c r="G75" s="16"/>
      <c r="H75" s="52"/>
      <c r="I75" s="23"/>
    </row>
    <row r="76" spans="1:9" s="34" customFormat="1" ht="13.5" customHeight="1" x14ac:dyDescent="0.15">
      <c r="A76" s="19"/>
      <c r="B76" s="19"/>
      <c r="C76" s="19"/>
      <c r="D76" s="19" t="s">
        <v>21</v>
      </c>
      <c r="E76" s="19"/>
      <c r="F76" s="88"/>
      <c r="G76" s="33" t="s">
        <v>830</v>
      </c>
      <c r="H76" s="21">
        <f>SUM(H38:H75)</f>
        <v>73406.149999999994</v>
      </c>
      <c r="I76" s="32"/>
    </row>
    <row r="77" spans="1:9" s="17" customFormat="1" ht="13.5" customHeight="1" x14ac:dyDescent="0.15">
      <c r="A77" s="16"/>
      <c r="B77" s="16"/>
      <c r="C77" s="16"/>
      <c r="D77" s="16"/>
      <c r="E77" s="16"/>
      <c r="F77" s="22"/>
      <c r="G77" s="18"/>
      <c r="H77" s="45"/>
      <c r="I77" s="23"/>
    </row>
    <row r="78" spans="1:9" s="17" customFormat="1" ht="45.75" customHeight="1" x14ac:dyDescent="0.15">
      <c r="A78" s="35" t="s">
        <v>1088</v>
      </c>
      <c r="B78" s="22" t="s">
        <v>916</v>
      </c>
      <c r="C78" s="16" t="s">
        <v>849</v>
      </c>
      <c r="D78" s="16" t="s">
        <v>848</v>
      </c>
      <c r="E78" s="23" t="s">
        <v>1038</v>
      </c>
      <c r="F78" s="23" t="s">
        <v>1480</v>
      </c>
      <c r="G78" s="18"/>
      <c r="H78" s="45">
        <v>3000</v>
      </c>
      <c r="I78" s="23"/>
    </row>
    <row r="79" spans="1:9" s="17" customFormat="1" ht="13.5" customHeight="1" x14ac:dyDescent="0.15">
      <c r="A79" s="16"/>
      <c r="B79" s="16"/>
      <c r="C79" s="16"/>
      <c r="D79" s="16"/>
      <c r="E79" s="16"/>
      <c r="F79" s="22"/>
      <c r="G79" s="18"/>
      <c r="H79" s="45"/>
      <c r="I79" s="23"/>
    </row>
    <row r="80" spans="1:9" s="17" customFormat="1" ht="13.5" customHeight="1" x14ac:dyDescent="0.15">
      <c r="A80" s="16"/>
      <c r="B80" s="16"/>
      <c r="C80" s="16"/>
      <c r="D80" s="16"/>
      <c r="E80" s="16"/>
      <c r="F80" s="22"/>
      <c r="G80" s="18"/>
      <c r="H80" s="45"/>
      <c r="I80" s="23"/>
    </row>
    <row r="81" spans="1:9" s="17" customFormat="1" ht="13.5" customHeight="1" x14ac:dyDescent="0.2">
      <c r="A81" s="16"/>
      <c r="B81" s="16"/>
      <c r="C81" s="16"/>
      <c r="D81" s="16"/>
      <c r="E81" s="16"/>
      <c r="F81" s="22"/>
      <c r="G81" s="16"/>
      <c r="H81" s="52"/>
      <c r="I81" s="23"/>
    </row>
    <row r="82" spans="1:9" s="17" customFormat="1" ht="13.5" customHeight="1" x14ac:dyDescent="0.15">
      <c r="A82" s="16"/>
      <c r="B82" s="16"/>
      <c r="C82" s="16"/>
      <c r="D82" s="16"/>
      <c r="E82" s="16"/>
      <c r="F82" s="23"/>
      <c r="G82" s="33" t="s">
        <v>850</v>
      </c>
      <c r="H82" s="21">
        <f>SUM(H77:H81)</f>
        <v>3000</v>
      </c>
      <c r="I82" s="23"/>
    </row>
    <row r="83" spans="1:9" x14ac:dyDescent="0.2">
      <c r="A83" s="72"/>
      <c r="B83" s="72"/>
      <c r="C83" s="72"/>
      <c r="D83" s="72"/>
      <c r="E83" s="72"/>
      <c r="F83" s="73"/>
      <c r="G83" s="43" t="s">
        <v>93</v>
      </c>
      <c r="H83" s="44">
        <f>H34+H76+H82+H37</f>
        <v>134356.15</v>
      </c>
      <c r="I83" s="73"/>
    </row>
    <row r="84" spans="1:9" x14ac:dyDescent="0.2">
      <c r="A84" s="75"/>
      <c r="I84" s="77"/>
    </row>
    <row r="85" spans="1:9" x14ac:dyDescent="0.2">
      <c r="A85" s="75"/>
      <c r="B85" s="75" t="s">
        <v>0</v>
      </c>
      <c r="C85" s="75"/>
      <c r="D85" s="75"/>
      <c r="E85" s="75" t="s">
        <v>1</v>
      </c>
      <c r="F85" s="77"/>
      <c r="G85" s="75"/>
      <c r="H85" s="75" t="s">
        <v>2</v>
      </c>
      <c r="I85" s="77"/>
    </row>
    <row r="86" spans="1:9" x14ac:dyDescent="0.2">
      <c r="A86" s="75"/>
      <c r="B86" s="75"/>
      <c r="C86" s="75"/>
      <c r="D86" s="75"/>
      <c r="E86" s="75"/>
      <c r="F86" s="77"/>
      <c r="G86" s="75"/>
      <c r="H86" s="75"/>
      <c r="I86" s="77"/>
    </row>
    <row r="87" spans="1:9" x14ac:dyDescent="0.2">
      <c r="A87" s="75"/>
      <c r="B87" s="75"/>
      <c r="C87" s="75"/>
      <c r="D87" s="75"/>
      <c r="E87" s="75"/>
      <c r="F87" s="77"/>
      <c r="G87" s="75"/>
      <c r="H87" s="75"/>
      <c r="I87" s="77"/>
    </row>
    <row r="88" spans="1:9" x14ac:dyDescent="0.2">
      <c r="A88" s="75"/>
      <c r="B88" s="75"/>
      <c r="C88" s="75"/>
      <c r="D88" s="75"/>
      <c r="E88" s="75"/>
      <c r="F88" s="77"/>
      <c r="G88" s="75"/>
      <c r="H88" s="75"/>
      <c r="I88" s="77"/>
    </row>
    <row r="91" spans="1:9" x14ac:dyDescent="0.2">
      <c r="B91" s="75" t="s">
        <v>3</v>
      </c>
      <c r="C91" s="75"/>
      <c r="D91" s="75"/>
      <c r="E91" s="75" t="s">
        <v>4</v>
      </c>
      <c r="F91" s="77"/>
      <c r="G91" s="75"/>
      <c r="H91" s="75" t="s">
        <v>5</v>
      </c>
    </row>
    <row r="92" spans="1:9" x14ac:dyDescent="0.2">
      <c r="B92" s="48" t="s">
        <v>144</v>
      </c>
      <c r="E92" s="48" t="s">
        <v>145</v>
      </c>
      <c r="H92" s="9" t="s">
        <v>146</v>
      </c>
    </row>
    <row r="93" spans="1:9" x14ac:dyDescent="0.2">
      <c r="B93" s="48"/>
      <c r="E93" s="48"/>
    </row>
    <row r="95" spans="1:9" x14ac:dyDescent="0.2">
      <c r="A95" s="2" t="s">
        <v>17</v>
      </c>
    </row>
    <row r="97" spans="1:10" ht="18" x14ac:dyDescent="0.25">
      <c r="A97" s="196"/>
      <c r="B97" s="196"/>
      <c r="C97" s="196"/>
      <c r="D97" s="196"/>
      <c r="E97" s="196"/>
      <c r="F97" s="196"/>
      <c r="G97" s="196"/>
      <c r="H97" s="196"/>
      <c r="I97" s="196"/>
      <c r="J97" s="78"/>
    </row>
    <row r="98" spans="1:10" ht="18" x14ac:dyDescent="0.25">
      <c r="C98" s="78"/>
    </row>
    <row r="100" spans="1:10" ht="18" x14ac:dyDescent="0.25">
      <c r="A100" s="78"/>
      <c r="B100" s="5"/>
      <c r="C100" s="5"/>
      <c r="D100" s="5"/>
      <c r="E100" s="5"/>
      <c r="G100" s="5"/>
      <c r="H100" s="5"/>
      <c r="I100" s="25"/>
      <c r="J100" s="5"/>
    </row>
    <row r="101" spans="1:10" x14ac:dyDescent="0.2">
      <c r="A101" s="79"/>
      <c r="B101" s="79"/>
      <c r="C101" s="79"/>
      <c r="D101" s="79"/>
      <c r="E101" s="79"/>
      <c r="G101" s="79"/>
      <c r="H101" s="79"/>
      <c r="I101" s="80"/>
      <c r="J101" s="79"/>
    </row>
    <row r="102" spans="1:10" ht="15.75" customHeight="1" x14ac:dyDescent="0.2">
      <c r="A102" s="13"/>
      <c r="B102" s="13"/>
      <c r="C102" s="13"/>
      <c r="D102" s="13"/>
      <c r="E102" s="13"/>
      <c r="G102" s="13"/>
      <c r="H102" s="13"/>
      <c r="I102" s="13"/>
      <c r="J102" s="13"/>
    </row>
    <row r="103" spans="1:10" ht="15.75" x14ac:dyDescent="0.25">
      <c r="A103" s="65"/>
      <c r="B103" s="79"/>
      <c r="C103" s="79"/>
      <c r="D103" s="79"/>
      <c r="E103" s="65"/>
      <c r="G103" s="79"/>
      <c r="H103" s="79"/>
      <c r="I103" s="80"/>
      <c r="J103" s="79"/>
    </row>
    <row r="104" spans="1:10" ht="15.75" customHeight="1" x14ac:dyDescent="0.2">
      <c r="A104" s="13"/>
      <c r="B104" s="13"/>
      <c r="C104" s="13"/>
      <c r="D104" s="13"/>
      <c r="E104" s="13"/>
      <c r="G104" s="13"/>
      <c r="H104" s="13"/>
      <c r="I104" s="13"/>
      <c r="J104" s="13"/>
    </row>
    <row r="105" spans="1:10" ht="15.75" x14ac:dyDescent="0.25">
      <c r="A105" s="5"/>
      <c r="B105" s="81"/>
      <c r="C105" s="81"/>
      <c r="D105" s="81"/>
      <c r="E105" s="5"/>
      <c r="G105" s="81"/>
      <c r="H105" s="81"/>
      <c r="I105" s="82"/>
      <c r="J105" s="81"/>
    </row>
    <row r="106" spans="1:10" ht="15.75" x14ac:dyDescent="0.25">
      <c r="A106" s="5"/>
      <c r="B106" s="5"/>
      <c r="C106" s="5"/>
      <c r="D106" s="5"/>
      <c r="E106" s="5"/>
      <c r="G106" s="5"/>
      <c r="H106" s="5"/>
      <c r="I106" s="25"/>
      <c r="J106" s="5"/>
    </row>
    <row r="107" spans="1:10" ht="15.75" x14ac:dyDescent="0.25">
      <c r="A107" s="5"/>
      <c r="B107" s="5"/>
      <c r="C107" s="5"/>
      <c r="D107" s="65"/>
      <c r="E107" s="5"/>
      <c r="G107" s="5"/>
      <c r="H107" s="5"/>
      <c r="I107" s="25"/>
      <c r="J107" s="5"/>
    </row>
    <row r="108" spans="1:10" ht="15.75" x14ac:dyDescent="0.25">
      <c r="A108" s="5"/>
      <c r="B108" s="5"/>
      <c r="C108" s="5"/>
      <c r="D108" s="65"/>
      <c r="E108" s="5"/>
      <c r="G108" s="5"/>
      <c r="H108" s="5"/>
      <c r="I108" s="25"/>
      <c r="J108" s="5"/>
    </row>
    <row r="109" spans="1:10" ht="15.75" x14ac:dyDescent="0.25">
      <c r="A109" s="5"/>
      <c r="B109" s="5"/>
      <c r="C109" s="5"/>
      <c r="D109" s="65"/>
      <c r="E109" s="5"/>
      <c r="G109" s="5"/>
      <c r="H109" s="5"/>
      <c r="I109" s="25"/>
      <c r="J109" s="5"/>
    </row>
    <row r="110" spans="1:10" ht="15.75" x14ac:dyDescent="0.25">
      <c r="A110" s="5"/>
      <c r="B110" s="5"/>
      <c r="C110" s="5"/>
      <c r="D110" s="5"/>
      <c r="E110" s="5"/>
      <c r="G110" s="5"/>
      <c r="H110" s="5"/>
      <c r="I110" s="25"/>
      <c r="J110" s="5"/>
    </row>
    <row r="111" spans="1:10" ht="15.75" x14ac:dyDescent="0.25">
      <c r="A111" s="5"/>
      <c r="B111" s="5"/>
      <c r="C111" s="5"/>
      <c r="D111" s="5"/>
      <c r="E111" s="5"/>
      <c r="G111" s="5"/>
      <c r="H111" s="5"/>
      <c r="I111" s="25"/>
      <c r="J111" s="5"/>
    </row>
    <row r="112" spans="1:10" ht="15.75" x14ac:dyDescent="0.25">
      <c r="A112" s="5"/>
      <c r="B112" s="5"/>
      <c r="C112" s="5"/>
      <c r="D112" s="5"/>
      <c r="E112" s="5"/>
      <c r="G112" s="5"/>
      <c r="H112" s="5"/>
      <c r="I112" s="25"/>
      <c r="J112" s="5"/>
    </row>
    <row r="113" spans="1:10" ht="15.75" x14ac:dyDescent="0.25">
      <c r="A113" s="5"/>
      <c r="B113" s="5"/>
      <c r="C113" s="5"/>
      <c r="D113" s="5"/>
      <c r="E113" s="5"/>
      <c r="G113" s="5"/>
      <c r="H113" s="5"/>
      <c r="I113" s="25"/>
      <c r="J113" s="5"/>
    </row>
    <row r="114" spans="1:10" ht="15.75" x14ac:dyDescent="0.25">
      <c r="A114" s="5"/>
      <c r="B114" s="5"/>
      <c r="C114" s="5"/>
      <c r="D114" s="5"/>
      <c r="E114" s="5"/>
      <c r="G114" s="5"/>
      <c r="H114" s="5"/>
      <c r="I114" s="25"/>
      <c r="J114" s="5"/>
    </row>
    <row r="115" spans="1:10" ht="15.75" x14ac:dyDescent="0.25">
      <c r="A115" s="5"/>
      <c r="B115" s="5"/>
      <c r="C115" s="5"/>
      <c r="D115" s="5"/>
      <c r="E115" s="5"/>
      <c r="G115" s="5"/>
      <c r="H115" s="5"/>
      <c r="I115" s="25"/>
      <c r="J115" s="5"/>
    </row>
    <row r="116" spans="1:10" ht="15.75" x14ac:dyDescent="0.25">
      <c r="A116" s="5"/>
      <c r="B116" s="5"/>
      <c r="C116" s="5"/>
      <c r="D116" s="5"/>
      <c r="E116" s="5"/>
      <c r="G116" s="5"/>
      <c r="H116" s="5"/>
      <c r="I116" s="25"/>
      <c r="J116" s="5"/>
    </row>
    <row r="117" spans="1:10" ht="15.75" x14ac:dyDescent="0.25">
      <c r="A117" s="5"/>
      <c r="B117" s="5"/>
      <c r="C117" s="5"/>
      <c r="D117" s="5"/>
      <c r="E117" s="5"/>
      <c r="G117" s="5"/>
      <c r="H117" s="5"/>
      <c r="I117" s="25"/>
      <c r="J117" s="5"/>
    </row>
    <row r="118" spans="1:10" ht="15.75" x14ac:dyDescent="0.25">
      <c r="A118" s="5"/>
      <c r="B118" s="5"/>
      <c r="C118" s="5"/>
      <c r="D118" s="5"/>
      <c r="E118" s="5"/>
      <c r="G118" s="5"/>
      <c r="H118" s="5"/>
      <c r="I118" s="25"/>
      <c r="J118" s="5"/>
    </row>
    <row r="119" spans="1:10" ht="15.75" x14ac:dyDescent="0.25">
      <c r="A119" s="5"/>
      <c r="B119" s="5"/>
      <c r="C119" s="5"/>
      <c r="D119" s="5"/>
      <c r="E119" s="5"/>
      <c r="G119" s="5"/>
      <c r="H119" s="5"/>
      <c r="I119" s="25"/>
      <c r="J119" s="5"/>
    </row>
    <row r="120" spans="1:10" ht="15.75" x14ac:dyDescent="0.25">
      <c r="A120" s="5"/>
      <c r="B120" s="5"/>
      <c r="C120" s="5"/>
      <c r="D120" s="5"/>
      <c r="E120" s="5"/>
      <c r="G120" s="5"/>
      <c r="H120" s="5"/>
      <c r="I120" s="25"/>
      <c r="J120" s="5"/>
    </row>
    <row r="121" spans="1:10" ht="15.75" x14ac:dyDescent="0.25">
      <c r="A121" s="5"/>
      <c r="B121" s="5"/>
      <c r="C121" s="5"/>
      <c r="D121" s="5"/>
      <c r="E121" s="5"/>
      <c r="G121" s="5"/>
      <c r="H121" s="5"/>
      <c r="I121" s="25"/>
      <c r="J121" s="5"/>
    </row>
    <row r="122" spans="1:10" s="76" customFormat="1" ht="15.75" x14ac:dyDescent="0.25">
      <c r="A122" s="5"/>
      <c r="B122" s="9"/>
      <c r="C122" s="9"/>
      <c r="D122" s="9"/>
      <c r="E122" s="15"/>
      <c r="G122" s="9"/>
      <c r="H122" s="9"/>
      <c r="J122" s="9"/>
    </row>
  </sheetData>
  <mergeCells count="4">
    <mergeCell ref="A2:J2"/>
    <mergeCell ref="A4:I4"/>
    <mergeCell ref="A5:I5"/>
    <mergeCell ref="A97:I97"/>
  </mergeCells>
  <pageMargins left="0.70866141732283472" right="0.70866141732283472" top="0.74803149606299213" bottom="0.74803149606299213" header="0.31496062992125984" footer="0.31496062992125984"/>
  <pageSetup scale="54" fitToHeight="2" orientation="portrait" r:id="rId1"/>
  <rowBreaks count="1" manualBreakCount="1">
    <brk id="9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423"/>
  <sheetViews>
    <sheetView view="pageBreakPreview" zoomScale="85" zoomScaleNormal="100" zoomScaleSheetLayoutView="85" workbookViewId="0">
      <selection activeCell="E33" sqref="E33"/>
    </sheetView>
  </sheetViews>
  <sheetFormatPr baseColWidth="10" defaultRowHeight="12.75" x14ac:dyDescent="0.2"/>
  <cols>
    <col min="1" max="1" width="8.42578125" style="9" customWidth="1"/>
    <col min="2" max="2" width="19.28515625" style="9" customWidth="1"/>
    <col min="3" max="3" width="16.5703125" style="9" customWidth="1"/>
    <col min="4" max="4" width="23.28515625" style="9" customWidth="1"/>
    <col min="5" max="5" width="20.85546875" style="9" customWidth="1"/>
    <col min="6" max="6" width="26.28515625" style="76" customWidth="1"/>
    <col min="7" max="7" width="19" style="9" customWidth="1"/>
    <col min="8" max="8" width="12.42578125" style="9" customWidth="1"/>
    <col min="9" max="9" width="22.140625" style="76" customWidth="1"/>
    <col min="10" max="16384" width="11.42578125" style="9"/>
  </cols>
  <sheetData>
    <row r="1" spans="1:10" s="4" customFormat="1" x14ac:dyDescent="0.2">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6"/>
      <c r="C3" s="6"/>
      <c r="D3" s="6"/>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1137</v>
      </c>
      <c r="B5" s="195"/>
      <c r="C5" s="195"/>
      <c r="D5" s="195"/>
      <c r="E5" s="195"/>
      <c r="F5" s="195"/>
      <c r="G5" s="195"/>
      <c r="H5" s="195"/>
      <c r="I5" s="195"/>
      <c r="J5" s="3"/>
    </row>
    <row r="6" spans="1:10" s="4" customFormat="1" ht="15.75" customHeight="1" x14ac:dyDescent="0.25">
      <c r="A6" s="7"/>
      <c r="B6" s="3"/>
      <c r="C6" s="3"/>
      <c r="D6" s="3"/>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34" customFormat="1" ht="41.25" customHeight="1" x14ac:dyDescent="0.15">
      <c r="A8" s="92" t="s">
        <v>1147</v>
      </c>
      <c r="B8" s="19" t="s">
        <v>169</v>
      </c>
      <c r="C8" s="19" t="s">
        <v>834</v>
      </c>
      <c r="D8" s="19" t="s">
        <v>831</v>
      </c>
      <c r="E8" s="32" t="s">
        <v>1106</v>
      </c>
      <c r="F8" s="32" t="s">
        <v>187</v>
      </c>
      <c r="G8" s="33" t="s">
        <v>188</v>
      </c>
      <c r="H8" s="21">
        <v>2500</v>
      </c>
      <c r="I8" s="32" t="s">
        <v>22</v>
      </c>
    </row>
    <row r="9" spans="1:10" s="34" customFormat="1" ht="57.75" customHeight="1" x14ac:dyDescent="0.15">
      <c r="A9" s="92" t="s">
        <v>1147</v>
      </c>
      <c r="B9" s="19" t="s">
        <v>169</v>
      </c>
      <c r="C9" s="19" t="s">
        <v>834</v>
      </c>
      <c r="D9" s="19" t="s">
        <v>831</v>
      </c>
      <c r="E9" s="32" t="s">
        <v>1115</v>
      </c>
      <c r="F9" s="32" t="s">
        <v>184</v>
      </c>
      <c r="G9" s="33"/>
      <c r="H9" s="21">
        <v>2400</v>
      </c>
      <c r="I9" s="32" t="s">
        <v>22</v>
      </c>
    </row>
    <row r="10" spans="1:10" s="34" customFormat="1" ht="55.5" customHeight="1" x14ac:dyDescent="0.15">
      <c r="A10" s="92" t="s">
        <v>1147</v>
      </c>
      <c r="B10" s="19" t="s">
        <v>169</v>
      </c>
      <c r="C10" s="19" t="s">
        <v>834</v>
      </c>
      <c r="D10" s="19" t="s">
        <v>831</v>
      </c>
      <c r="E10" s="32" t="s">
        <v>1116</v>
      </c>
      <c r="F10" s="32" t="s">
        <v>189</v>
      </c>
      <c r="G10" s="33" t="s">
        <v>190</v>
      </c>
      <c r="H10" s="21">
        <v>2100</v>
      </c>
      <c r="I10" s="32" t="s">
        <v>22</v>
      </c>
    </row>
    <row r="11" spans="1:10" s="34" customFormat="1" ht="41.25" customHeight="1" x14ac:dyDescent="0.15">
      <c r="A11" s="92" t="s">
        <v>1147</v>
      </c>
      <c r="B11" s="19" t="s">
        <v>169</v>
      </c>
      <c r="C11" s="19" t="s">
        <v>834</v>
      </c>
      <c r="D11" s="19" t="s">
        <v>831</v>
      </c>
      <c r="E11" s="32" t="s">
        <v>1117</v>
      </c>
      <c r="F11" s="32" t="s">
        <v>187</v>
      </c>
      <c r="G11" s="33" t="s">
        <v>188</v>
      </c>
      <c r="H11" s="21">
        <v>2500</v>
      </c>
      <c r="I11" s="32" t="s">
        <v>22</v>
      </c>
    </row>
    <row r="12" spans="1:10" s="34" customFormat="1" ht="45.75" customHeight="1" x14ac:dyDescent="0.15">
      <c r="A12" s="92" t="s">
        <v>1147</v>
      </c>
      <c r="B12" s="19" t="s">
        <v>169</v>
      </c>
      <c r="C12" s="19" t="s">
        <v>834</v>
      </c>
      <c r="D12" s="19" t="s">
        <v>831</v>
      </c>
      <c r="E12" s="94" t="s">
        <v>1117</v>
      </c>
      <c r="F12" s="32" t="s">
        <v>187</v>
      </c>
      <c r="G12" s="33" t="s">
        <v>188</v>
      </c>
      <c r="H12" s="21">
        <v>2700</v>
      </c>
      <c r="I12" s="32" t="s">
        <v>22</v>
      </c>
    </row>
    <row r="13" spans="1:10" s="34" customFormat="1" ht="44.25" customHeight="1" x14ac:dyDescent="0.15">
      <c r="A13" s="92" t="s">
        <v>1147</v>
      </c>
      <c r="B13" s="19" t="s">
        <v>169</v>
      </c>
      <c r="C13" s="19" t="s">
        <v>834</v>
      </c>
      <c r="D13" s="19" t="s">
        <v>831</v>
      </c>
      <c r="E13" s="32" t="s">
        <v>1118</v>
      </c>
      <c r="F13" s="32" t="s">
        <v>854</v>
      </c>
      <c r="G13" s="33"/>
      <c r="H13" s="21">
        <v>2400</v>
      </c>
      <c r="I13" s="32" t="s">
        <v>22</v>
      </c>
    </row>
    <row r="14" spans="1:10" s="34" customFormat="1" ht="55.5" customHeight="1" x14ac:dyDescent="0.15">
      <c r="A14" s="92" t="s">
        <v>1147</v>
      </c>
      <c r="B14" s="19" t="s">
        <v>169</v>
      </c>
      <c r="C14" s="19" t="s">
        <v>834</v>
      </c>
      <c r="D14" s="19" t="s">
        <v>831</v>
      </c>
      <c r="E14" s="32" t="s">
        <v>1119</v>
      </c>
      <c r="F14" s="32" t="s">
        <v>832</v>
      </c>
      <c r="G14" s="33" t="s">
        <v>833</v>
      </c>
      <c r="H14" s="21">
        <v>2100</v>
      </c>
      <c r="I14" s="32" t="s">
        <v>22</v>
      </c>
    </row>
    <row r="15" spans="1:10" s="34" customFormat="1" ht="49.5" customHeight="1" x14ac:dyDescent="0.15">
      <c r="A15" s="92" t="s">
        <v>1147</v>
      </c>
      <c r="B15" s="19" t="s">
        <v>169</v>
      </c>
      <c r="C15" s="19" t="s">
        <v>834</v>
      </c>
      <c r="D15" s="19" t="s">
        <v>831</v>
      </c>
      <c r="E15" s="32" t="s">
        <v>1120</v>
      </c>
      <c r="F15" s="32" t="s">
        <v>225</v>
      </c>
      <c r="G15" s="33" t="s">
        <v>226</v>
      </c>
      <c r="H15" s="21">
        <v>2100</v>
      </c>
      <c r="I15" s="32" t="s">
        <v>22</v>
      </c>
    </row>
    <row r="16" spans="1:10" s="34" customFormat="1" ht="60.75" customHeight="1" x14ac:dyDescent="0.15">
      <c r="A16" s="92" t="s">
        <v>1147</v>
      </c>
      <c r="B16" s="19" t="s">
        <v>169</v>
      </c>
      <c r="C16" s="19" t="s">
        <v>834</v>
      </c>
      <c r="D16" s="19" t="s">
        <v>831</v>
      </c>
      <c r="E16" s="32" t="s">
        <v>1121</v>
      </c>
      <c r="F16" s="32" t="s">
        <v>216</v>
      </c>
      <c r="G16" s="33" t="s">
        <v>217</v>
      </c>
      <c r="H16" s="21">
        <v>4200</v>
      </c>
      <c r="I16" s="32" t="s">
        <v>22</v>
      </c>
    </row>
    <row r="17" spans="1:9" s="34" customFormat="1" ht="57.75" customHeight="1" x14ac:dyDescent="0.15">
      <c r="A17" s="92" t="s">
        <v>1147</v>
      </c>
      <c r="B17" s="19" t="s">
        <v>169</v>
      </c>
      <c r="C17" s="19" t="s">
        <v>834</v>
      </c>
      <c r="D17" s="19" t="s">
        <v>831</v>
      </c>
      <c r="E17" s="32" t="s">
        <v>1122</v>
      </c>
      <c r="F17" s="32" t="s">
        <v>409</v>
      </c>
      <c r="G17" s="33" t="s">
        <v>402</v>
      </c>
      <c r="H17" s="21">
        <v>2100</v>
      </c>
      <c r="I17" s="32" t="s">
        <v>22</v>
      </c>
    </row>
    <row r="18" spans="1:9" s="34" customFormat="1" ht="48" customHeight="1" x14ac:dyDescent="0.15">
      <c r="A18" s="92" t="s">
        <v>1147</v>
      </c>
      <c r="B18" s="19" t="s">
        <v>169</v>
      </c>
      <c r="C18" s="19" t="s">
        <v>834</v>
      </c>
      <c r="D18" s="19" t="s">
        <v>831</v>
      </c>
      <c r="E18" s="32" t="s">
        <v>1123</v>
      </c>
      <c r="F18" s="32" t="s">
        <v>230</v>
      </c>
      <c r="G18" s="33" t="s">
        <v>231</v>
      </c>
      <c r="H18" s="21">
        <v>1500</v>
      </c>
      <c r="I18" s="32" t="s">
        <v>22</v>
      </c>
    </row>
    <row r="19" spans="1:9" s="34" customFormat="1" ht="52.5" customHeight="1" x14ac:dyDescent="0.15">
      <c r="A19" s="92" t="s">
        <v>1147</v>
      </c>
      <c r="B19" s="19" t="s">
        <v>169</v>
      </c>
      <c r="C19" s="19" t="s">
        <v>834</v>
      </c>
      <c r="D19" s="19" t="s">
        <v>831</v>
      </c>
      <c r="E19" s="32" t="s">
        <v>1124</v>
      </c>
      <c r="F19" s="32" t="s">
        <v>403</v>
      </c>
      <c r="G19" s="33" t="s">
        <v>261</v>
      </c>
      <c r="H19" s="21">
        <v>2100</v>
      </c>
      <c r="I19" s="32" t="s">
        <v>22</v>
      </c>
    </row>
    <row r="20" spans="1:9" s="34" customFormat="1" ht="45.75" customHeight="1" x14ac:dyDescent="0.15">
      <c r="A20" s="92" t="s">
        <v>1147</v>
      </c>
      <c r="B20" s="19" t="s">
        <v>169</v>
      </c>
      <c r="C20" s="19" t="s">
        <v>834</v>
      </c>
      <c r="D20" s="19" t="s">
        <v>831</v>
      </c>
      <c r="E20" s="32" t="s">
        <v>1125</v>
      </c>
      <c r="F20" s="32" t="s">
        <v>254</v>
      </c>
      <c r="G20" s="33" t="s">
        <v>255</v>
      </c>
      <c r="H20" s="21">
        <v>2100</v>
      </c>
      <c r="I20" s="32" t="s">
        <v>22</v>
      </c>
    </row>
    <row r="21" spans="1:9" s="34" customFormat="1" ht="47.25" customHeight="1" x14ac:dyDescent="0.15">
      <c r="A21" s="92" t="s">
        <v>1147</v>
      </c>
      <c r="B21" s="19" t="s">
        <v>169</v>
      </c>
      <c r="C21" s="19" t="s">
        <v>834</v>
      </c>
      <c r="D21" s="19" t="s">
        <v>831</v>
      </c>
      <c r="E21" s="32" t="s">
        <v>1126</v>
      </c>
      <c r="F21" s="32" t="s">
        <v>213</v>
      </c>
      <c r="G21" s="33" t="s">
        <v>392</v>
      </c>
      <c r="H21" s="21">
        <v>1700</v>
      </c>
      <c r="I21" s="32" t="s">
        <v>22</v>
      </c>
    </row>
    <row r="22" spans="1:9" s="34" customFormat="1" ht="45" customHeight="1" x14ac:dyDescent="0.15">
      <c r="A22" s="92" t="s">
        <v>1147</v>
      </c>
      <c r="B22" s="19" t="s">
        <v>169</v>
      </c>
      <c r="C22" s="19" t="s">
        <v>834</v>
      </c>
      <c r="D22" s="19" t="s">
        <v>831</v>
      </c>
      <c r="E22" s="32" t="s">
        <v>1127</v>
      </c>
      <c r="F22" s="32" t="s">
        <v>192</v>
      </c>
      <c r="G22" s="95" t="s">
        <v>193</v>
      </c>
      <c r="H22" s="21">
        <v>2200</v>
      </c>
      <c r="I22" s="32" t="s">
        <v>22</v>
      </c>
    </row>
    <row r="23" spans="1:9" s="34" customFormat="1" ht="38.25" customHeight="1" x14ac:dyDescent="0.15">
      <c r="A23" s="92" t="s">
        <v>1147</v>
      </c>
      <c r="B23" s="19" t="s">
        <v>169</v>
      </c>
      <c r="C23" s="19" t="s">
        <v>834</v>
      </c>
      <c r="D23" s="19" t="s">
        <v>831</v>
      </c>
      <c r="E23" s="32" t="s">
        <v>1128</v>
      </c>
      <c r="F23" s="32" t="s">
        <v>198</v>
      </c>
      <c r="G23" s="33" t="s">
        <v>199</v>
      </c>
      <c r="H23" s="21">
        <v>1800</v>
      </c>
      <c r="I23" s="32" t="s">
        <v>22</v>
      </c>
    </row>
    <row r="24" spans="1:9" s="34" customFormat="1" ht="44.25" customHeight="1" x14ac:dyDescent="0.15">
      <c r="A24" s="92" t="s">
        <v>1147</v>
      </c>
      <c r="B24" s="19" t="s">
        <v>169</v>
      </c>
      <c r="C24" s="19" t="s">
        <v>834</v>
      </c>
      <c r="D24" s="19" t="s">
        <v>831</v>
      </c>
      <c r="E24" s="32" t="s">
        <v>1129</v>
      </c>
      <c r="F24" s="32" t="s">
        <v>219</v>
      </c>
      <c r="G24" s="33" t="s">
        <v>220</v>
      </c>
      <c r="H24" s="21">
        <v>2100</v>
      </c>
      <c r="I24" s="32" t="s">
        <v>22</v>
      </c>
    </row>
    <row r="25" spans="1:9" s="34" customFormat="1" ht="44.25" customHeight="1" x14ac:dyDescent="0.15">
      <c r="A25" s="92" t="s">
        <v>1147</v>
      </c>
      <c r="B25" s="19" t="s">
        <v>169</v>
      </c>
      <c r="C25" s="19" t="s">
        <v>834</v>
      </c>
      <c r="D25" s="19" t="s">
        <v>831</v>
      </c>
      <c r="E25" s="32" t="s">
        <v>1130</v>
      </c>
      <c r="F25" s="32" t="s">
        <v>201</v>
      </c>
      <c r="G25" s="33" t="s">
        <v>202</v>
      </c>
      <c r="H25" s="21">
        <v>2200</v>
      </c>
      <c r="I25" s="32" t="s">
        <v>22</v>
      </c>
    </row>
    <row r="26" spans="1:9" s="34" customFormat="1" ht="49.5" customHeight="1" x14ac:dyDescent="0.15">
      <c r="A26" s="92" t="s">
        <v>1147</v>
      </c>
      <c r="B26" s="19" t="s">
        <v>169</v>
      </c>
      <c r="C26" s="19" t="s">
        <v>834</v>
      </c>
      <c r="D26" s="19" t="s">
        <v>831</v>
      </c>
      <c r="E26" s="32" t="s">
        <v>1131</v>
      </c>
      <c r="F26" s="32" t="s">
        <v>266</v>
      </c>
      <c r="G26" s="33" t="s">
        <v>267</v>
      </c>
      <c r="H26" s="21">
        <v>2100</v>
      </c>
      <c r="I26" s="32" t="s">
        <v>22</v>
      </c>
    </row>
    <row r="27" spans="1:9" s="34" customFormat="1" ht="45.75" customHeight="1" x14ac:dyDescent="0.15">
      <c r="A27" s="92" t="s">
        <v>1147</v>
      </c>
      <c r="B27" s="19" t="s">
        <v>169</v>
      </c>
      <c r="C27" s="19" t="s">
        <v>834</v>
      </c>
      <c r="D27" s="19" t="s">
        <v>831</v>
      </c>
      <c r="E27" s="32" t="s">
        <v>1132</v>
      </c>
      <c r="F27" s="32" t="s">
        <v>254</v>
      </c>
      <c r="G27" s="33" t="s">
        <v>259</v>
      </c>
      <c r="H27" s="21">
        <v>2100</v>
      </c>
      <c r="I27" s="32" t="s">
        <v>22</v>
      </c>
    </row>
    <row r="28" spans="1:9" s="34" customFormat="1" ht="54.75" customHeight="1" x14ac:dyDescent="0.15">
      <c r="A28" s="92" t="s">
        <v>1147</v>
      </c>
      <c r="B28" s="19" t="s">
        <v>169</v>
      </c>
      <c r="C28" s="19" t="s">
        <v>834</v>
      </c>
      <c r="D28" s="19" t="s">
        <v>831</v>
      </c>
      <c r="E28" s="32" t="s">
        <v>1133</v>
      </c>
      <c r="F28" s="32" t="s">
        <v>251</v>
      </c>
      <c r="G28" s="33" t="s">
        <v>252</v>
      </c>
      <c r="H28" s="21">
        <v>2100</v>
      </c>
      <c r="I28" s="32" t="s">
        <v>22</v>
      </c>
    </row>
    <row r="29" spans="1:9" s="34" customFormat="1" ht="52.5" customHeight="1" x14ac:dyDescent="0.15">
      <c r="A29" s="92" t="s">
        <v>1147</v>
      </c>
      <c r="B29" s="19" t="s">
        <v>169</v>
      </c>
      <c r="C29" s="19" t="s">
        <v>834</v>
      </c>
      <c r="D29" s="19" t="s">
        <v>831</v>
      </c>
      <c r="E29" s="32" t="s">
        <v>1129</v>
      </c>
      <c r="F29" s="32" t="s">
        <v>219</v>
      </c>
      <c r="G29" s="33" t="s">
        <v>220</v>
      </c>
      <c r="H29" s="21">
        <v>2100</v>
      </c>
      <c r="I29" s="32" t="s">
        <v>22</v>
      </c>
    </row>
    <row r="30" spans="1:9" s="34" customFormat="1" ht="44.25" customHeight="1" x14ac:dyDescent="0.15">
      <c r="A30" s="92" t="s">
        <v>1147</v>
      </c>
      <c r="B30" s="19" t="s">
        <v>169</v>
      </c>
      <c r="C30" s="19" t="s">
        <v>834</v>
      </c>
      <c r="D30" s="19" t="s">
        <v>831</v>
      </c>
      <c r="E30" s="32" t="s">
        <v>1134</v>
      </c>
      <c r="F30" s="32" t="s">
        <v>246</v>
      </c>
      <c r="G30" s="33" t="s">
        <v>247</v>
      </c>
      <c r="H30" s="21">
        <v>800</v>
      </c>
      <c r="I30" s="32" t="s">
        <v>22</v>
      </c>
    </row>
    <row r="31" spans="1:9" s="34" customFormat="1" ht="47.25" customHeight="1" x14ac:dyDescent="0.15">
      <c r="A31" s="92" t="s">
        <v>1147</v>
      </c>
      <c r="B31" s="19" t="s">
        <v>169</v>
      </c>
      <c r="C31" s="19" t="s">
        <v>834</v>
      </c>
      <c r="D31" s="19" t="s">
        <v>831</v>
      </c>
      <c r="E31" s="32" t="s">
        <v>1135</v>
      </c>
      <c r="F31" s="32" t="s">
        <v>246</v>
      </c>
      <c r="G31" s="33" t="s">
        <v>247</v>
      </c>
      <c r="H31" s="21">
        <v>1500</v>
      </c>
      <c r="I31" s="32" t="s">
        <v>22</v>
      </c>
    </row>
    <row r="32" spans="1:9" s="34" customFormat="1" ht="41.25" customHeight="1" x14ac:dyDescent="0.15">
      <c r="A32" s="92" t="s">
        <v>1151</v>
      </c>
      <c r="B32" s="19" t="s">
        <v>169</v>
      </c>
      <c r="C32" s="19" t="s">
        <v>834</v>
      </c>
      <c r="D32" s="19" t="s">
        <v>831</v>
      </c>
      <c r="E32" s="32" t="s">
        <v>1106</v>
      </c>
      <c r="F32" s="32" t="s">
        <v>187</v>
      </c>
      <c r="G32" s="33" t="s">
        <v>188</v>
      </c>
      <c r="H32" s="21">
        <v>2500</v>
      </c>
      <c r="I32" s="32" t="s">
        <v>22</v>
      </c>
    </row>
    <row r="33" spans="1:9" s="34" customFormat="1" ht="38.25" customHeight="1" x14ac:dyDescent="0.15">
      <c r="A33" s="19" t="s">
        <v>1170</v>
      </c>
      <c r="B33" s="19" t="s">
        <v>169</v>
      </c>
      <c r="C33" s="19" t="s">
        <v>834</v>
      </c>
      <c r="D33" s="19" t="s">
        <v>831</v>
      </c>
      <c r="E33" s="32" t="s">
        <v>1136</v>
      </c>
      <c r="F33" s="32" t="s">
        <v>185</v>
      </c>
      <c r="G33" s="33"/>
      <c r="H33" s="21">
        <v>2500</v>
      </c>
      <c r="I33" s="32" t="s">
        <v>22</v>
      </c>
    </row>
    <row r="34" spans="1:9" s="17" customFormat="1" ht="38.25" customHeight="1" x14ac:dyDescent="0.15">
      <c r="A34" s="16" t="s">
        <v>1474</v>
      </c>
      <c r="B34" s="23" t="s">
        <v>1176</v>
      </c>
      <c r="C34" s="16" t="s">
        <v>834</v>
      </c>
      <c r="D34" s="16" t="s">
        <v>831</v>
      </c>
      <c r="E34" s="23" t="s">
        <v>1177</v>
      </c>
      <c r="F34" s="23" t="s">
        <v>1180</v>
      </c>
      <c r="G34" s="18" t="s">
        <v>1178</v>
      </c>
      <c r="H34" s="45">
        <v>4000</v>
      </c>
      <c r="I34" s="23"/>
    </row>
    <row r="35" spans="1:9" s="17" customFormat="1" ht="38.25" customHeight="1" x14ac:dyDescent="0.15">
      <c r="A35" s="16" t="s">
        <v>1474</v>
      </c>
      <c r="B35" s="23" t="s">
        <v>1176</v>
      </c>
      <c r="C35" s="16" t="s">
        <v>834</v>
      </c>
      <c r="D35" s="16" t="s">
        <v>831</v>
      </c>
      <c r="E35" s="23" t="s">
        <v>1177</v>
      </c>
      <c r="F35" s="23" t="s">
        <v>1179</v>
      </c>
      <c r="G35" s="18" t="s">
        <v>1181</v>
      </c>
      <c r="H35" s="45">
        <v>4000</v>
      </c>
      <c r="I35" s="23"/>
    </row>
    <row r="36" spans="1:9" s="17" customFormat="1" ht="38.25" customHeight="1" x14ac:dyDescent="0.15">
      <c r="A36" s="16" t="s">
        <v>1474</v>
      </c>
      <c r="B36" s="23" t="s">
        <v>1176</v>
      </c>
      <c r="C36" s="16" t="s">
        <v>834</v>
      </c>
      <c r="D36" s="16" t="s">
        <v>831</v>
      </c>
      <c r="E36" s="23" t="s">
        <v>1177</v>
      </c>
      <c r="F36" s="23" t="s">
        <v>1182</v>
      </c>
      <c r="G36" s="18" t="s">
        <v>1183</v>
      </c>
      <c r="H36" s="45">
        <v>4000</v>
      </c>
      <c r="I36" s="23"/>
    </row>
    <row r="37" spans="1:9" s="17" customFormat="1" ht="38.25" customHeight="1" x14ac:dyDescent="0.15">
      <c r="A37" s="16" t="s">
        <v>1474</v>
      </c>
      <c r="B37" s="23" t="s">
        <v>1176</v>
      </c>
      <c r="C37" s="16" t="s">
        <v>834</v>
      </c>
      <c r="D37" s="16" t="s">
        <v>831</v>
      </c>
      <c r="E37" s="23" t="s">
        <v>1177</v>
      </c>
      <c r="F37" s="23" t="s">
        <v>1184</v>
      </c>
      <c r="G37" s="18" t="s">
        <v>1185</v>
      </c>
      <c r="H37" s="45">
        <v>4000</v>
      </c>
      <c r="I37" s="23"/>
    </row>
    <row r="38" spans="1:9" s="17" customFormat="1" ht="38.25" customHeight="1" x14ac:dyDescent="0.15">
      <c r="A38" s="16" t="s">
        <v>1474</v>
      </c>
      <c r="B38" s="23" t="s">
        <v>1176</v>
      </c>
      <c r="C38" s="16" t="s">
        <v>834</v>
      </c>
      <c r="D38" s="16" t="s">
        <v>831</v>
      </c>
      <c r="E38" s="23" t="s">
        <v>1177</v>
      </c>
      <c r="F38" s="23" t="s">
        <v>1186</v>
      </c>
      <c r="G38" s="18" t="s">
        <v>1187</v>
      </c>
      <c r="H38" s="45">
        <v>4000</v>
      </c>
      <c r="I38" s="23"/>
    </row>
    <row r="39" spans="1:9" s="17" customFormat="1" ht="38.25" customHeight="1" x14ac:dyDescent="0.15">
      <c r="A39" s="16" t="s">
        <v>1474</v>
      </c>
      <c r="B39" s="23" t="s">
        <v>1176</v>
      </c>
      <c r="C39" s="16" t="s">
        <v>834</v>
      </c>
      <c r="D39" s="16" t="s">
        <v>831</v>
      </c>
      <c r="E39" s="23" t="s">
        <v>1177</v>
      </c>
      <c r="F39" s="23" t="s">
        <v>1188</v>
      </c>
      <c r="G39" s="18" t="s">
        <v>1189</v>
      </c>
      <c r="H39" s="45">
        <v>4000</v>
      </c>
      <c r="I39" s="23"/>
    </row>
    <row r="40" spans="1:9" s="17" customFormat="1" ht="38.25" customHeight="1" x14ac:dyDescent="0.15">
      <c r="A40" s="16" t="s">
        <v>1474</v>
      </c>
      <c r="B40" s="23" t="s">
        <v>1176</v>
      </c>
      <c r="C40" s="16" t="s">
        <v>834</v>
      </c>
      <c r="D40" s="16" t="s">
        <v>831</v>
      </c>
      <c r="E40" s="23" t="s">
        <v>1177</v>
      </c>
      <c r="F40" s="23" t="s">
        <v>1190</v>
      </c>
      <c r="G40" s="18" t="s">
        <v>1191</v>
      </c>
      <c r="H40" s="45">
        <v>4000</v>
      </c>
      <c r="I40" s="23"/>
    </row>
    <row r="41" spans="1:9" s="17" customFormat="1" ht="38.25" customHeight="1" x14ac:dyDescent="0.15">
      <c r="A41" s="16"/>
      <c r="B41" s="23" t="s">
        <v>1176</v>
      </c>
      <c r="C41" s="16" t="s">
        <v>834</v>
      </c>
      <c r="D41" s="16" t="s">
        <v>831</v>
      </c>
      <c r="E41" s="23" t="s">
        <v>1177</v>
      </c>
      <c r="F41" s="23" t="s">
        <v>1192</v>
      </c>
      <c r="G41" s="18" t="s">
        <v>1193</v>
      </c>
      <c r="H41" s="45"/>
      <c r="I41" s="23"/>
    </row>
    <row r="42" spans="1:9" s="17" customFormat="1" ht="38.25" customHeight="1" x14ac:dyDescent="0.15">
      <c r="A42" s="16"/>
      <c r="B42" s="23" t="s">
        <v>1176</v>
      </c>
      <c r="C42" s="16" t="s">
        <v>834</v>
      </c>
      <c r="D42" s="16" t="s">
        <v>831</v>
      </c>
      <c r="E42" s="23" t="s">
        <v>1177</v>
      </c>
      <c r="F42" s="23" t="s">
        <v>1195</v>
      </c>
      <c r="G42" s="18" t="s">
        <v>1194</v>
      </c>
      <c r="H42" s="45"/>
      <c r="I42" s="23"/>
    </row>
    <row r="43" spans="1:9" s="17" customFormat="1" ht="38.25" customHeight="1" x14ac:dyDescent="0.15">
      <c r="A43" s="16"/>
      <c r="B43" s="23" t="s">
        <v>1176</v>
      </c>
      <c r="C43" s="16" t="s">
        <v>834</v>
      </c>
      <c r="D43" s="16" t="s">
        <v>831</v>
      </c>
      <c r="E43" s="23" t="s">
        <v>1177</v>
      </c>
      <c r="F43" s="23" t="s">
        <v>1196</v>
      </c>
      <c r="G43" s="18" t="s">
        <v>1197</v>
      </c>
      <c r="H43" s="45"/>
      <c r="I43" s="23"/>
    </row>
    <row r="44" spans="1:9" s="17" customFormat="1" ht="38.25" customHeight="1" x14ac:dyDescent="0.15">
      <c r="A44" s="16"/>
      <c r="B44" s="23" t="s">
        <v>1176</v>
      </c>
      <c r="C44" s="16" t="s">
        <v>834</v>
      </c>
      <c r="D44" s="16" t="s">
        <v>831</v>
      </c>
      <c r="E44" s="23" t="s">
        <v>1177</v>
      </c>
      <c r="F44" s="23" t="s">
        <v>1198</v>
      </c>
      <c r="G44" s="18" t="s">
        <v>1199</v>
      </c>
      <c r="H44" s="45"/>
      <c r="I44" s="23"/>
    </row>
    <row r="45" spans="1:9" s="17" customFormat="1" ht="38.25" customHeight="1" x14ac:dyDescent="0.15">
      <c r="A45" s="16"/>
      <c r="B45" s="23" t="s">
        <v>1176</v>
      </c>
      <c r="C45" s="16" t="s">
        <v>834</v>
      </c>
      <c r="D45" s="16" t="s">
        <v>831</v>
      </c>
      <c r="E45" s="23" t="s">
        <v>1177</v>
      </c>
      <c r="F45" s="23" t="s">
        <v>1201</v>
      </c>
      <c r="G45" s="18" t="s">
        <v>1200</v>
      </c>
      <c r="H45" s="45"/>
      <c r="I45" s="23"/>
    </row>
    <row r="46" spans="1:9" s="17" customFormat="1" ht="38.25" customHeight="1" x14ac:dyDescent="0.15">
      <c r="A46" s="16"/>
      <c r="B46" s="23" t="s">
        <v>1176</v>
      </c>
      <c r="C46" s="16" t="s">
        <v>834</v>
      </c>
      <c r="D46" s="16" t="s">
        <v>831</v>
      </c>
      <c r="E46" s="23" t="s">
        <v>1177</v>
      </c>
      <c r="F46" s="23" t="s">
        <v>1202</v>
      </c>
      <c r="G46" s="18" t="s">
        <v>1203</v>
      </c>
      <c r="H46" s="45"/>
      <c r="I46" s="23"/>
    </row>
    <row r="47" spans="1:9" s="17" customFormat="1" ht="38.25" customHeight="1" x14ac:dyDescent="0.15">
      <c r="A47" s="16"/>
      <c r="B47" s="23" t="s">
        <v>1176</v>
      </c>
      <c r="C47" s="16" t="s">
        <v>834</v>
      </c>
      <c r="D47" s="16" t="s">
        <v>831</v>
      </c>
      <c r="E47" s="23" t="s">
        <v>1177</v>
      </c>
      <c r="F47" s="23" t="s">
        <v>1204</v>
      </c>
      <c r="G47" s="18" t="s">
        <v>1205</v>
      </c>
      <c r="H47" s="45"/>
      <c r="I47" s="23"/>
    </row>
    <row r="48" spans="1:9" s="17" customFormat="1" ht="38.25" customHeight="1" x14ac:dyDescent="0.15">
      <c r="A48" s="16"/>
      <c r="B48" s="23" t="s">
        <v>1176</v>
      </c>
      <c r="C48" s="16" t="s">
        <v>834</v>
      </c>
      <c r="D48" s="16" t="s">
        <v>831</v>
      </c>
      <c r="E48" s="23" t="s">
        <v>1177</v>
      </c>
      <c r="F48" s="23" t="s">
        <v>1206</v>
      </c>
      <c r="G48" s="18" t="s">
        <v>1207</v>
      </c>
      <c r="H48" s="45"/>
      <c r="I48" s="23"/>
    </row>
    <row r="49" spans="1:9" s="17" customFormat="1" ht="38.25" customHeight="1" x14ac:dyDescent="0.15">
      <c r="A49" s="16"/>
      <c r="B49" s="23" t="s">
        <v>1176</v>
      </c>
      <c r="C49" s="16" t="s">
        <v>834</v>
      </c>
      <c r="D49" s="16" t="s">
        <v>831</v>
      </c>
      <c r="E49" s="23" t="s">
        <v>1177</v>
      </c>
      <c r="F49" s="23" t="s">
        <v>1208</v>
      </c>
      <c r="G49" s="18" t="s">
        <v>1209</v>
      </c>
      <c r="H49" s="45"/>
      <c r="I49" s="23"/>
    </row>
    <row r="50" spans="1:9" s="17" customFormat="1" ht="38.25" customHeight="1" x14ac:dyDescent="0.15">
      <c r="A50" s="16"/>
      <c r="B50" s="23" t="s">
        <v>1176</v>
      </c>
      <c r="C50" s="16" t="s">
        <v>834</v>
      </c>
      <c r="D50" s="16" t="s">
        <v>831</v>
      </c>
      <c r="E50" s="23" t="s">
        <v>1177</v>
      </c>
      <c r="F50" s="23" t="s">
        <v>1210</v>
      </c>
      <c r="G50" s="18" t="s">
        <v>1211</v>
      </c>
      <c r="H50" s="45"/>
      <c r="I50" s="23"/>
    </row>
    <row r="51" spans="1:9" s="17" customFormat="1" ht="38.25" customHeight="1" x14ac:dyDescent="0.15">
      <c r="A51" s="16"/>
      <c r="B51" s="23" t="s">
        <v>1176</v>
      </c>
      <c r="C51" s="16" t="s">
        <v>834</v>
      </c>
      <c r="D51" s="16" t="s">
        <v>831</v>
      </c>
      <c r="E51" s="23" t="s">
        <v>1177</v>
      </c>
      <c r="F51" s="23" t="s">
        <v>1212</v>
      </c>
      <c r="G51" s="18" t="s">
        <v>1213</v>
      </c>
      <c r="H51" s="45"/>
      <c r="I51" s="23"/>
    </row>
    <row r="52" spans="1:9" s="17" customFormat="1" ht="38.25" customHeight="1" x14ac:dyDescent="0.15">
      <c r="A52" s="16"/>
      <c r="B52" s="23" t="s">
        <v>1176</v>
      </c>
      <c r="C52" s="16" t="s">
        <v>834</v>
      </c>
      <c r="D52" s="16" t="s">
        <v>831</v>
      </c>
      <c r="E52" s="23" t="s">
        <v>1177</v>
      </c>
      <c r="F52" s="23" t="s">
        <v>1214</v>
      </c>
      <c r="G52" s="18" t="s">
        <v>1215</v>
      </c>
      <c r="H52" s="45"/>
      <c r="I52" s="23"/>
    </row>
    <row r="53" spans="1:9" s="17" customFormat="1" ht="38.25" customHeight="1" x14ac:dyDescent="0.15">
      <c r="A53" s="16"/>
      <c r="B53" s="23" t="s">
        <v>1176</v>
      </c>
      <c r="C53" s="16" t="s">
        <v>834</v>
      </c>
      <c r="D53" s="16" t="s">
        <v>831</v>
      </c>
      <c r="E53" s="23" t="s">
        <v>1177</v>
      </c>
      <c r="F53" s="23" t="s">
        <v>1469</v>
      </c>
      <c r="G53" s="18" t="s">
        <v>1216</v>
      </c>
      <c r="H53" s="45"/>
      <c r="I53" s="23"/>
    </row>
    <row r="54" spans="1:9" s="17" customFormat="1" ht="38.25" customHeight="1" x14ac:dyDescent="0.15">
      <c r="A54" s="16"/>
      <c r="B54" s="23" t="s">
        <v>1176</v>
      </c>
      <c r="C54" s="16" t="s">
        <v>834</v>
      </c>
      <c r="D54" s="16" t="s">
        <v>831</v>
      </c>
      <c r="E54" s="23" t="s">
        <v>1177</v>
      </c>
      <c r="F54" s="23" t="s">
        <v>303</v>
      </c>
      <c r="G54" s="18" t="s">
        <v>1217</v>
      </c>
      <c r="H54" s="45"/>
      <c r="I54" s="23"/>
    </row>
    <row r="55" spans="1:9" s="17" customFormat="1" ht="38.25" customHeight="1" x14ac:dyDescent="0.15">
      <c r="A55" s="16" t="s">
        <v>1475</v>
      </c>
      <c r="B55" s="23" t="s">
        <v>1176</v>
      </c>
      <c r="C55" s="16" t="s">
        <v>834</v>
      </c>
      <c r="D55" s="16" t="s">
        <v>831</v>
      </c>
      <c r="E55" s="23" t="s">
        <v>1218</v>
      </c>
      <c r="F55" s="23" t="s">
        <v>1219</v>
      </c>
      <c r="G55" s="18" t="s">
        <v>1220</v>
      </c>
      <c r="H55" s="23">
        <v>1082</v>
      </c>
      <c r="I55" s="23"/>
    </row>
    <row r="56" spans="1:9" s="17" customFormat="1" ht="38.25" customHeight="1" x14ac:dyDescent="0.15">
      <c r="A56" s="16" t="s">
        <v>1475</v>
      </c>
      <c r="B56" s="23" t="s">
        <v>1176</v>
      </c>
      <c r="C56" s="16" t="s">
        <v>834</v>
      </c>
      <c r="D56" s="16" t="s">
        <v>831</v>
      </c>
      <c r="E56" s="23" t="s">
        <v>1218</v>
      </c>
      <c r="F56" s="23" t="s">
        <v>1221</v>
      </c>
      <c r="G56" s="18" t="s">
        <v>1222</v>
      </c>
      <c r="H56" s="23">
        <v>1082</v>
      </c>
      <c r="I56" s="23"/>
    </row>
    <row r="57" spans="1:9" s="17" customFormat="1" ht="38.25" customHeight="1" x14ac:dyDescent="0.15">
      <c r="A57" s="16" t="s">
        <v>1475</v>
      </c>
      <c r="B57" s="23" t="s">
        <v>1176</v>
      </c>
      <c r="C57" s="16" t="s">
        <v>834</v>
      </c>
      <c r="D57" s="16" t="s">
        <v>831</v>
      </c>
      <c r="E57" s="23" t="s">
        <v>1218</v>
      </c>
      <c r="F57" s="23" t="s">
        <v>1223</v>
      </c>
      <c r="G57" s="18" t="s">
        <v>1224</v>
      </c>
      <c r="H57" s="23">
        <v>1082</v>
      </c>
      <c r="I57" s="23"/>
    </row>
    <row r="58" spans="1:9" s="17" customFormat="1" ht="38.25" customHeight="1" x14ac:dyDescent="0.15">
      <c r="A58" s="16" t="s">
        <v>1475</v>
      </c>
      <c r="B58" s="23" t="s">
        <v>1176</v>
      </c>
      <c r="C58" s="16" t="s">
        <v>834</v>
      </c>
      <c r="D58" s="16" t="s">
        <v>831</v>
      </c>
      <c r="E58" s="23" t="s">
        <v>1218</v>
      </c>
      <c r="F58" s="23" t="s">
        <v>1225</v>
      </c>
      <c r="G58" s="18" t="s">
        <v>1226</v>
      </c>
      <c r="H58" s="23">
        <v>1082</v>
      </c>
      <c r="I58" s="23"/>
    </row>
    <row r="59" spans="1:9" s="17" customFormat="1" ht="38.25" customHeight="1" x14ac:dyDescent="0.15">
      <c r="A59" s="16" t="s">
        <v>1475</v>
      </c>
      <c r="B59" s="23" t="s">
        <v>1176</v>
      </c>
      <c r="C59" s="16" t="s">
        <v>834</v>
      </c>
      <c r="D59" s="16" t="s">
        <v>831</v>
      </c>
      <c r="E59" s="23" t="s">
        <v>1218</v>
      </c>
      <c r="F59" s="23" t="s">
        <v>1227</v>
      </c>
      <c r="G59" s="18" t="s">
        <v>1228</v>
      </c>
      <c r="H59" s="23">
        <v>1082</v>
      </c>
      <c r="I59" s="23"/>
    </row>
    <row r="60" spans="1:9" s="17" customFormat="1" ht="38.25" customHeight="1" x14ac:dyDescent="0.15">
      <c r="A60" s="16" t="s">
        <v>1475</v>
      </c>
      <c r="B60" s="23" t="s">
        <v>1176</v>
      </c>
      <c r="C60" s="16" t="s">
        <v>834</v>
      </c>
      <c r="D60" s="16" t="s">
        <v>831</v>
      </c>
      <c r="E60" s="23" t="s">
        <v>1218</v>
      </c>
      <c r="F60" s="23" t="s">
        <v>1229</v>
      </c>
      <c r="G60" s="18" t="s">
        <v>1230</v>
      </c>
      <c r="H60" s="23">
        <v>1082</v>
      </c>
      <c r="I60" s="23"/>
    </row>
    <row r="61" spans="1:9" s="17" customFormat="1" ht="38.25" customHeight="1" x14ac:dyDescent="0.15">
      <c r="A61" s="16" t="s">
        <v>1475</v>
      </c>
      <c r="B61" s="23" t="s">
        <v>1176</v>
      </c>
      <c r="C61" s="16" t="s">
        <v>834</v>
      </c>
      <c r="D61" s="16" t="s">
        <v>831</v>
      </c>
      <c r="E61" s="23" t="s">
        <v>1218</v>
      </c>
      <c r="F61" s="23" t="s">
        <v>1231</v>
      </c>
      <c r="G61" s="18" t="s">
        <v>1232</v>
      </c>
      <c r="H61" s="23">
        <v>1082</v>
      </c>
      <c r="I61" s="23"/>
    </row>
    <row r="62" spans="1:9" s="17" customFormat="1" ht="38.25" customHeight="1" x14ac:dyDescent="0.15">
      <c r="A62" s="16" t="s">
        <v>1475</v>
      </c>
      <c r="B62" s="23" t="s">
        <v>1176</v>
      </c>
      <c r="C62" s="16" t="s">
        <v>834</v>
      </c>
      <c r="D62" s="16" t="s">
        <v>831</v>
      </c>
      <c r="E62" s="23" t="s">
        <v>1218</v>
      </c>
      <c r="F62" s="23" t="s">
        <v>1233</v>
      </c>
      <c r="G62" s="18" t="s">
        <v>1234</v>
      </c>
      <c r="H62" s="23">
        <v>1082</v>
      </c>
      <c r="I62" s="23"/>
    </row>
    <row r="63" spans="1:9" s="17" customFormat="1" ht="38.25" customHeight="1" x14ac:dyDescent="0.15">
      <c r="A63" s="16" t="s">
        <v>1475</v>
      </c>
      <c r="B63" s="23" t="s">
        <v>1176</v>
      </c>
      <c r="C63" s="16" t="s">
        <v>834</v>
      </c>
      <c r="D63" s="16" t="s">
        <v>831</v>
      </c>
      <c r="E63" s="23" t="s">
        <v>1218</v>
      </c>
      <c r="F63" s="23" t="s">
        <v>1235</v>
      </c>
      <c r="G63" s="18" t="s">
        <v>1236</v>
      </c>
      <c r="H63" s="23">
        <v>1082</v>
      </c>
      <c r="I63" s="23"/>
    </row>
    <row r="64" spans="1:9" s="17" customFormat="1" ht="38.25" customHeight="1" x14ac:dyDescent="0.15">
      <c r="A64" s="16" t="s">
        <v>1475</v>
      </c>
      <c r="B64" s="23" t="s">
        <v>1176</v>
      </c>
      <c r="C64" s="16" t="s">
        <v>834</v>
      </c>
      <c r="D64" s="16" t="s">
        <v>831</v>
      </c>
      <c r="E64" s="23" t="s">
        <v>1218</v>
      </c>
      <c r="F64" s="23" t="s">
        <v>1237</v>
      </c>
      <c r="G64" s="18" t="s">
        <v>1238</v>
      </c>
      <c r="H64" s="23">
        <v>1082</v>
      </c>
      <c r="I64" s="23"/>
    </row>
    <row r="65" spans="1:9" s="17" customFormat="1" ht="38.25" customHeight="1" x14ac:dyDescent="0.15">
      <c r="A65" s="16" t="s">
        <v>1475</v>
      </c>
      <c r="B65" s="23" t="s">
        <v>1176</v>
      </c>
      <c r="C65" s="16" t="s">
        <v>834</v>
      </c>
      <c r="D65" s="16" t="s">
        <v>831</v>
      </c>
      <c r="E65" s="23" t="s">
        <v>1218</v>
      </c>
      <c r="F65" s="23" t="s">
        <v>1239</v>
      </c>
      <c r="G65" s="18" t="s">
        <v>1240</v>
      </c>
      <c r="H65" s="23">
        <v>1082</v>
      </c>
      <c r="I65" s="23"/>
    </row>
    <row r="66" spans="1:9" s="17" customFormat="1" ht="38.25" customHeight="1" x14ac:dyDescent="0.15">
      <c r="A66" s="16" t="s">
        <v>1475</v>
      </c>
      <c r="B66" s="23" t="s">
        <v>1176</v>
      </c>
      <c r="C66" s="16" t="s">
        <v>834</v>
      </c>
      <c r="D66" s="16" t="s">
        <v>831</v>
      </c>
      <c r="E66" s="23" t="s">
        <v>1218</v>
      </c>
      <c r="F66" s="23" t="s">
        <v>1241</v>
      </c>
      <c r="G66" s="18" t="s">
        <v>1242</v>
      </c>
      <c r="H66" s="23">
        <v>1082</v>
      </c>
      <c r="I66" s="23"/>
    </row>
    <row r="67" spans="1:9" s="17" customFormat="1" ht="38.25" customHeight="1" x14ac:dyDescent="0.15">
      <c r="A67" s="16" t="s">
        <v>1475</v>
      </c>
      <c r="B67" s="23" t="s">
        <v>1176</v>
      </c>
      <c r="C67" s="16" t="s">
        <v>834</v>
      </c>
      <c r="D67" s="16" t="s">
        <v>831</v>
      </c>
      <c r="E67" s="23" t="s">
        <v>1218</v>
      </c>
      <c r="F67" s="23" t="s">
        <v>1243</v>
      </c>
      <c r="G67" s="18" t="s">
        <v>1244</v>
      </c>
      <c r="H67" s="23">
        <v>1082</v>
      </c>
      <c r="I67" s="23"/>
    </row>
    <row r="68" spans="1:9" s="17" customFormat="1" ht="38.25" customHeight="1" x14ac:dyDescent="0.15">
      <c r="A68" s="16" t="s">
        <v>1475</v>
      </c>
      <c r="B68" s="23" t="s">
        <v>1176</v>
      </c>
      <c r="C68" s="16" t="s">
        <v>834</v>
      </c>
      <c r="D68" s="16" t="s">
        <v>831</v>
      </c>
      <c r="E68" s="23" t="s">
        <v>1218</v>
      </c>
      <c r="F68" s="23" t="s">
        <v>1245</v>
      </c>
      <c r="G68" s="18" t="s">
        <v>1246</v>
      </c>
      <c r="H68" s="23">
        <v>1082</v>
      </c>
      <c r="I68" s="23"/>
    </row>
    <row r="69" spans="1:9" s="17" customFormat="1" ht="38.25" customHeight="1" x14ac:dyDescent="0.15">
      <c r="A69" s="16" t="s">
        <v>1475</v>
      </c>
      <c r="B69" s="23" t="s">
        <v>1176</v>
      </c>
      <c r="C69" s="16" t="s">
        <v>834</v>
      </c>
      <c r="D69" s="16" t="s">
        <v>831</v>
      </c>
      <c r="E69" s="23" t="s">
        <v>1218</v>
      </c>
      <c r="F69" s="23" t="s">
        <v>1247</v>
      </c>
      <c r="G69" s="18" t="s">
        <v>1248</v>
      </c>
      <c r="H69" s="23">
        <v>1082</v>
      </c>
      <c r="I69" s="23"/>
    </row>
    <row r="70" spans="1:9" s="17" customFormat="1" ht="38.25" customHeight="1" x14ac:dyDescent="0.15">
      <c r="A70" s="16" t="s">
        <v>1475</v>
      </c>
      <c r="B70" s="23" t="s">
        <v>1176</v>
      </c>
      <c r="C70" s="16" t="s">
        <v>834</v>
      </c>
      <c r="D70" s="16" t="s">
        <v>831</v>
      </c>
      <c r="E70" s="23" t="s">
        <v>1218</v>
      </c>
      <c r="F70" s="23" t="s">
        <v>1249</v>
      </c>
      <c r="G70" s="18" t="s">
        <v>1250</v>
      </c>
      <c r="H70" s="23">
        <v>1082</v>
      </c>
      <c r="I70" s="23"/>
    </row>
    <row r="71" spans="1:9" s="17" customFormat="1" ht="38.25" customHeight="1" x14ac:dyDescent="0.15">
      <c r="A71" s="16" t="s">
        <v>1475</v>
      </c>
      <c r="B71" s="23" t="s">
        <v>1176</v>
      </c>
      <c r="C71" s="16" t="s">
        <v>834</v>
      </c>
      <c r="D71" s="16" t="s">
        <v>831</v>
      </c>
      <c r="E71" s="23" t="s">
        <v>1218</v>
      </c>
      <c r="F71" s="23" t="s">
        <v>1251</v>
      </c>
      <c r="G71" s="18" t="s">
        <v>1252</v>
      </c>
      <c r="H71" s="23">
        <v>541</v>
      </c>
      <c r="I71" s="23"/>
    </row>
    <row r="72" spans="1:9" s="17" customFormat="1" ht="38.25" customHeight="1" x14ac:dyDescent="0.15">
      <c r="A72" s="16"/>
      <c r="B72" s="23" t="s">
        <v>1176</v>
      </c>
      <c r="C72" s="16" t="s">
        <v>834</v>
      </c>
      <c r="D72" s="16" t="s">
        <v>831</v>
      </c>
      <c r="E72" s="23" t="s">
        <v>1218</v>
      </c>
      <c r="F72" s="23" t="s">
        <v>1253</v>
      </c>
      <c r="G72" s="18" t="s">
        <v>1254</v>
      </c>
      <c r="H72" s="45"/>
      <c r="I72" s="23"/>
    </row>
    <row r="73" spans="1:9" s="17" customFormat="1" ht="38.25" customHeight="1" x14ac:dyDescent="0.15">
      <c r="A73" s="16"/>
      <c r="B73" s="23" t="s">
        <v>1176</v>
      </c>
      <c r="C73" s="16" t="s">
        <v>834</v>
      </c>
      <c r="D73" s="16" t="s">
        <v>831</v>
      </c>
      <c r="E73" s="23" t="s">
        <v>1218</v>
      </c>
      <c r="F73" s="23" t="s">
        <v>1255</v>
      </c>
      <c r="G73" s="18" t="s">
        <v>1256</v>
      </c>
      <c r="H73" s="45"/>
      <c r="I73" s="23"/>
    </row>
    <row r="74" spans="1:9" s="17" customFormat="1" ht="38.25" customHeight="1" x14ac:dyDescent="0.15">
      <c r="A74" s="16"/>
      <c r="B74" s="23" t="s">
        <v>1176</v>
      </c>
      <c r="C74" s="16" t="s">
        <v>834</v>
      </c>
      <c r="D74" s="16" t="s">
        <v>831</v>
      </c>
      <c r="E74" s="23" t="s">
        <v>1218</v>
      </c>
      <c r="F74" s="23" t="s">
        <v>1257</v>
      </c>
      <c r="G74" s="18" t="s">
        <v>1258</v>
      </c>
      <c r="H74" s="45"/>
      <c r="I74" s="23"/>
    </row>
    <row r="75" spans="1:9" s="17" customFormat="1" ht="38.25" customHeight="1" x14ac:dyDescent="0.15">
      <c r="A75" s="16"/>
      <c r="B75" s="23" t="s">
        <v>1176</v>
      </c>
      <c r="C75" s="16" t="s">
        <v>834</v>
      </c>
      <c r="D75" s="16" t="s">
        <v>831</v>
      </c>
      <c r="E75" s="23" t="s">
        <v>1218</v>
      </c>
      <c r="F75" s="23" t="s">
        <v>1259</v>
      </c>
      <c r="G75" s="18" t="s">
        <v>1260</v>
      </c>
      <c r="H75" s="45"/>
      <c r="I75" s="23"/>
    </row>
    <row r="76" spans="1:9" s="17" customFormat="1" ht="38.25" customHeight="1" x14ac:dyDescent="0.15">
      <c r="A76" s="16"/>
      <c r="B76" s="23" t="s">
        <v>1176</v>
      </c>
      <c r="C76" s="16" t="s">
        <v>834</v>
      </c>
      <c r="D76" s="16" t="s">
        <v>831</v>
      </c>
      <c r="E76" s="23" t="s">
        <v>1218</v>
      </c>
      <c r="F76" s="23" t="s">
        <v>1261</v>
      </c>
      <c r="G76" s="18" t="s">
        <v>1262</v>
      </c>
      <c r="H76" s="45"/>
      <c r="I76" s="23"/>
    </row>
    <row r="77" spans="1:9" s="17" customFormat="1" ht="38.25" customHeight="1" x14ac:dyDescent="0.15">
      <c r="A77" s="16"/>
      <c r="B77" s="23" t="s">
        <v>1176</v>
      </c>
      <c r="C77" s="16" t="s">
        <v>834</v>
      </c>
      <c r="D77" s="16" t="s">
        <v>831</v>
      </c>
      <c r="E77" s="23" t="s">
        <v>1218</v>
      </c>
      <c r="F77" s="23" t="s">
        <v>1263</v>
      </c>
      <c r="G77" s="18" t="s">
        <v>1264</v>
      </c>
      <c r="H77" s="45"/>
      <c r="I77" s="23"/>
    </row>
    <row r="78" spans="1:9" s="17" customFormat="1" ht="38.25" customHeight="1" x14ac:dyDescent="0.15">
      <c r="A78" s="16"/>
      <c r="B78" s="23" t="s">
        <v>1176</v>
      </c>
      <c r="C78" s="16" t="s">
        <v>834</v>
      </c>
      <c r="D78" s="16" t="s">
        <v>831</v>
      </c>
      <c r="E78" s="23" t="s">
        <v>1218</v>
      </c>
      <c r="F78" s="23" t="s">
        <v>1265</v>
      </c>
      <c r="G78" s="18" t="s">
        <v>1266</v>
      </c>
      <c r="H78" s="45"/>
      <c r="I78" s="23"/>
    </row>
    <row r="79" spans="1:9" s="17" customFormat="1" ht="38.25" customHeight="1" x14ac:dyDescent="0.15">
      <c r="A79" s="16"/>
      <c r="B79" s="23" t="s">
        <v>1176</v>
      </c>
      <c r="C79" s="16" t="s">
        <v>834</v>
      </c>
      <c r="D79" s="16" t="s">
        <v>831</v>
      </c>
      <c r="E79" s="23" t="s">
        <v>1218</v>
      </c>
      <c r="F79" s="23" t="s">
        <v>1267</v>
      </c>
      <c r="G79" s="18" t="s">
        <v>1268</v>
      </c>
      <c r="H79" s="45"/>
      <c r="I79" s="23"/>
    </row>
    <row r="80" spans="1:9" s="17" customFormat="1" ht="38.25" customHeight="1" x14ac:dyDescent="0.15">
      <c r="A80" s="16"/>
      <c r="B80" s="23" t="s">
        <v>1176</v>
      </c>
      <c r="C80" s="16" t="s">
        <v>834</v>
      </c>
      <c r="D80" s="16" t="s">
        <v>831</v>
      </c>
      <c r="E80" s="23" t="s">
        <v>1218</v>
      </c>
      <c r="F80" s="23" t="s">
        <v>1269</v>
      </c>
      <c r="G80" s="18" t="s">
        <v>1270</v>
      </c>
      <c r="H80" s="45"/>
      <c r="I80" s="23"/>
    </row>
    <row r="81" spans="1:9" s="17" customFormat="1" ht="38.25" customHeight="1" x14ac:dyDescent="0.15">
      <c r="A81" s="16"/>
      <c r="B81" s="23" t="s">
        <v>1176</v>
      </c>
      <c r="C81" s="16" t="s">
        <v>834</v>
      </c>
      <c r="D81" s="16" t="s">
        <v>831</v>
      </c>
      <c r="E81" s="23" t="s">
        <v>1218</v>
      </c>
      <c r="F81" s="23" t="s">
        <v>1271</v>
      </c>
      <c r="G81" s="18" t="s">
        <v>1272</v>
      </c>
      <c r="H81" s="45"/>
      <c r="I81" s="23"/>
    </row>
    <row r="82" spans="1:9" s="17" customFormat="1" ht="38.25" customHeight="1" x14ac:dyDescent="0.15">
      <c r="A82" s="16"/>
      <c r="B82" s="23" t="s">
        <v>1176</v>
      </c>
      <c r="C82" s="16" t="s">
        <v>834</v>
      </c>
      <c r="D82" s="16" t="s">
        <v>831</v>
      </c>
      <c r="E82" s="23" t="s">
        <v>1218</v>
      </c>
      <c r="F82" s="23" t="s">
        <v>1273</v>
      </c>
      <c r="G82" s="18" t="s">
        <v>1274</v>
      </c>
      <c r="H82" s="45"/>
      <c r="I82" s="23"/>
    </row>
    <row r="83" spans="1:9" s="17" customFormat="1" ht="38.25" customHeight="1" x14ac:dyDescent="0.15">
      <c r="A83" s="16"/>
      <c r="B83" s="23" t="s">
        <v>1176</v>
      </c>
      <c r="C83" s="16" t="s">
        <v>834</v>
      </c>
      <c r="D83" s="16" t="s">
        <v>831</v>
      </c>
      <c r="E83" s="23" t="s">
        <v>1218</v>
      </c>
      <c r="F83" s="23" t="s">
        <v>1275</v>
      </c>
      <c r="G83" s="18" t="s">
        <v>1276</v>
      </c>
      <c r="H83" s="45"/>
      <c r="I83" s="23"/>
    </row>
    <row r="84" spans="1:9" s="17" customFormat="1" ht="38.25" customHeight="1" x14ac:dyDescent="0.15">
      <c r="A84" s="16"/>
      <c r="B84" s="23" t="s">
        <v>1176</v>
      </c>
      <c r="C84" s="16" t="s">
        <v>834</v>
      </c>
      <c r="D84" s="16" t="s">
        <v>831</v>
      </c>
      <c r="E84" s="23" t="s">
        <v>1218</v>
      </c>
      <c r="F84" s="23" t="s">
        <v>1277</v>
      </c>
      <c r="G84" s="18" t="s">
        <v>1278</v>
      </c>
      <c r="H84" s="45"/>
      <c r="I84" s="23"/>
    </row>
    <row r="85" spans="1:9" s="17" customFormat="1" ht="38.25" customHeight="1" x14ac:dyDescent="0.15">
      <c r="A85" s="16"/>
      <c r="B85" s="23" t="s">
        <v>1176</v>
      </c>
      <c r="C85" s="16" t="s">
        <v>834</v>
      </c>
      <c r="D85" s="16" t="s">
        <v>831</v>
      </c>
      <c r="E85" s="23" t="s">
        <v>1218</v>
      </c>
      <c r="F85" s="23" t="s">
        <v>1279</v>
      </c>
      <c r="G85" s="18" t="s">
        <v>1280</v>
      </c>
      <c r="H85" s="45"/>
      <c r="I85" s="23"/>
    </row>
    <row r="86" spans="1:9" s="17" customFormat="1" ht="38.25" customHeight="1" x14ac:dyDescent="0.15">
      <c r="A86" s="16"/>
      <c r="B86" s="23" t="s">
        <v>1176</v>
      </c>
      <c r="C86" s="16" t="s">
        <v>834</v>
      </c>
      <c r="D86" s="16" t="s">
        <v>831</v>
      </c>
      <c r="E86" s="23" t="s">
        <v>1218</v>
      </c>
      <c r="F86" s="23" t="s">
        <v>1281</v>
      </c>
      <c r="G86" s="18" t="s">
        <v>1282</v>
      </c>
      <c r="H86" s="45"/>
      <c r="I86" s="23"/>
    </row>
    <row r="87" spans="1:9" s="17" customFormat="1" ht="38.25" customHeight="1" x14ac:dyDescent="0.15">
      <c r="A87" s="16"/>
      <c r="B87" s="23" t="s">
        <v>1176</v>
      </c>
      <c r="C87" s="16" t="s">
        <v>834</v>
      </c>
      <c r="D87" s="16" t="s">
        <v>831</v>
      </c>
      <c r="E87" s="23" t="s">
        <v>1218</v>
      </c>
      <c r="F87" s="23" t="s">
        <v>1283</v>
      </c>
      <c r="G87" s="18" t="s">
        <v>1284</v>
      </c>
      <c r="H87" s="45"/>
      <c r="I87" s="23"/>
    </row>
    <row r="88" spans="1:9" s="17" customFormat="1" ht="38.25" customHeight="1" x14ac:dyDescent="0.15">
      <c r="A88" s="16"/>
      <c r="B88" s="23" t="s">
        <v>1176</v>
      </c>
      <c r="C88" s="16" t="s">
        <v>834</v>
      </c>
      <c r="D88" s="16" t="s">
        <v>831</v>
      </c>
      <c r="E88" s="23" t="s">
        <v>1218</v>
      </c>
      <c r="F88" s="23" t="s">
        <v>1285</v>
      </c>
      <c r="G88" s="18" t="s">
        <v>1286</v>
      </c>
      <c r="H88" s="45"/>
      <c r="I88" s="23"/>
    </row>
    <row r="89" spans="1:9" s="17" customFormat="1" ht="38.25" customHeight="1" x14ac:dyDescent="0.15">
      <c r="A89" s="16"/>
      <c r="B89" s="23" t="s">
        <v>1176</v>
      </c>
      <c r="C89" s="16" t="s">
        <v>834</v>
      </c>
      <c r="D89" s="16" t="s">
        <v>831</v>
      </c>
      <c r="E89" s="23" t="s">
        <v>1218</v>
      </c>
      <c r="F89" s="23" t="s">
        <v>1287</v>
      </c>
      <c r="G89" s="18" t="s">
        <v>1288</v>
      </c>
      <c r="H89" s="45"/>
      <c r="I89" s="23"/>
    </row>
    <row r="90" spans="1:9" s="17" customFormat="1" ht="38.25" customHeight="1" x14ac:dyDescent="0.15">
      <c r="A90" s="16"/>
      <c r="B90" s="23" t="s">
        <v>1176</v>
      </c>
      <c r="C90" s="16" t="s">
        <v>834</v>
      </c>
      <c r="D90" s="16" t="s">
        <v>831</v>
      </c>
      <c r="E90" s="23" t="s">
        <v>1218</v>
      </c>
      <c r="F90" s="23" t="s">
        <v>1289</v>
      </c>
      <c r="G90" s="18" t="s">
        <v>1290</v>
      </c>
      <c r="H90" s="45"/>
      <c r="I90" s="23"/>
    </row>
    <row r="91" spans="1:9" s="17" customFormat="1" ht="38.25" customHeight="1" x14ac:dyDescent="0.15">
      <c r="A91" s="16"/>
      <c r="B91" s="23" t="s">
        <v>1176</v>
      </c>
      <c r="C91" s="16" t="s">
        <v>834</v>
      </c>
      <c r="D91" s="16" t="s">
        <v>831</v>
      </c>
      <c r="E91" s="23" t="s">
        <v>1218</v>
      </c>
      <c r="F91" s="23" t="s">
        <v>1291</v>
      </c>
      <c r="G91" s="18" t="s">
        <v>1292</v>
      </c>
      <c r="H91" s="45"/>
      <c r="I91" s="23"/>
    </row>
    <row r="92" spans="1:9" s="17" customFormat="1" ht="38.25" customHeight="1" x14ac:dyDescent="0.15">
      <c r="A92" s="16"/>
      <c r="B92" s="23" t="s">
        <v>1176</v>
      </c>
      <c r="C92" s="16" t="s">
        <v>834</v>
      </c>
      <c r="D92" s="16" t="s">
        <v>831</v>
      </c>
      <c r="E92" s="23" t="s">
        <v>1218</v>
      </c>
      <c r="F92" s="23" t="s">
        <v>1293</v>
      </c>
      <c r="G92" s="18" t="s">
        <v>1294</v>
      </c>
      <c r="H92" s="45"/>
      <c r="I92" s="23"/>
    </row>
    <row r="93" spans="1:9" s="17" customFormat="1" ht="37.5" customHeight="1" x14ac:dyDescent="0.15">
      <c r="A93" s="16"/>
      <c r="B93" s="23" t="s">
        <v>1176</v>
      </c>
      <c r="C93" s="16" t="s">
        <v>834</v>
      </c>
      <c r="D93" s="16" t="s">
        <v>831</v>
      </c>
      <c r="E93" s="23" t="s">
        <v>1218</v>
      </c>
      <c r="F93" s="23" t="s">
        <v>1295</v>
      </c>
      <c r="G93" s="18" t="s">
        <v>1296</v>
      </c>
      <c r="H93" s="45"/>
      <c r="I93" s="23"/>
    </row>
    <row r="94" spans="1:9" s="17" customFormat="1" ht="38.25" customHeight="1" x14ac:dyDescent="0.15">
      <c r="A94" s="16"/>
      <c r="B94" s="23" t="s">
        <v>1176</v>
      </c>
      <c r="C94" s="16" t="s">
        <v>834</v>
      </c>
      <c r="D94" s="16" t="s">
        <v>831</v>
      </c>
      <c r="E94" s="23" t="s">
        <v>1218</v>
      </c>
      <c r="F94" s="23" t="s">
        <v>1297</v>
      </c>
      <c r="G94" s="18" t="s">
        <v>1298</v>
      </c>
      <c r="H94" s="45"/>
      <c r="I94" s="23"/>
    </row>
    <row r="95" spans="1:9" s="17" customFormat="1" ht="38.25" customHeight="1" x14ac:dyDescent="0.15">
      <c r="A95" s="16"/>
      <c r="B95" s="23" t="s">
        <v>1176</v>
      </c>
      <c r="C95" s="16" t="s">
        <v>834</v>
      </c>
      <c r="D95" s="16" t="s">
        <v>831</v>
      </c>
      <c r="E95" s="23" t="s">
        <v>1218</v>
      </c>
      <c r="F95" s="23" t="s">
        <v>1299</v>
      </c>
      <c r="G95" s="18" t="s">
        <v>1300</v>
      </c>
      <c r="H95" s="45"/>
      <c r="I95" s="23"/>
    </row>
    <row r="96" spans="1:9" s="17" customFormat="1" ht="38.25" customHeight="1" x14ac:dyDescent="0.15">
      <c r="A96" s="16"/>
      <c r="B96" s="23" t="s">
        <v>1176</v>
      </c>
      <c r="C96" s="16" t="s">
        <v>834</v>
      </c>
      <c r="D96" s="16" t="s">
        <v>831</v>
      </c>
      <c r="E96" s="23" t="s">
        <v>1218</v>
      </c>
      <c r="F96" s="23" t="s">
        <v>1301</v>
      </c>
      <c r="G96" s="18" t="s">
        <v>1302</v>
      </c>
      <c r="H96" s="45"/>
      <c r="I96" s="23"/>
    </row>
    <row r="97" spans="1:9" s="17" customFormat="1" ht="38.25" customHeight="1" x14ac:dyDescent="0.15">
      <c r="A97" s="16"/>
      <c r="B97" s="23" t="s">
        <v>1176</v>
      </c>
      <c r="C97" s="16" t="s">
        <v>834</v>
      </c>
      <c r="D97" s="16" t="s">
        <v>831</v>
      </c>
      <c r="E97" s="23" t="s">
        <v>1218</v>
      </c>
      <c r="F97" s="23" t="s">
        <v>1304</v>
      </c>
      <c r="G97" s="18" t="s">
        <v>1303</v>
      </c>
      <c r="H97" s="45"/>
      <c r="I97" s="23"/>
    </row>
    <row r="98" spans="1:9" s="17" customFormat="1" ht="38.25" customHeight="1" x14ac:dyDescent="0.15">
      <c r="A98" s="16"/>
      <c r="B98" s="23" t="s">
        <v>1176</v>
      </c>
      <c r="C98" s="16" t="s">
        <v>834</v>
      </c>
      <c r="D98" s="16" t="s">
        <v>831</v>
      </c>
      <c r="E98" s="23" t="s">
        <v>1218</v>
      </c>
      <c r="F98" s="23" t="s">
        <v>1305</v>
      </c>
      <c r="G98" s="18" t="s">
        <v>1306</v>
      </c>
      <c r="H98" s="45"/>
      <c r="I98" s="23"/>
    </row>
    <row r="99" spans="1:9" s="17" customFormat="1" ht="38.25" customHeight="1" x14ac:dyDescent="0.15">
      <c r="A99" s="16"/>
      <c r="B99" s="23" t="s">
        <v>1176</v>
      </c>
      <c r="C99" s="16" t="s">
        <v>834</v>
      </c>
      <c r="D99" s="16" t="s">
        <v>831</v>
      </c>
      <c r="E99" s="23" t="s">
        <v>1218</v>
      </c>
      <c r="F99" s="23" t="s">
        <v>1307</v>
      </c>
      <c r="G99" s="18" t="s">
        <v>1308</v>
      </c>
      <c r="H99" s="45"/>
      <c r="I99" s="23"/>
    </row>
    <row r="100" spans="1:9" s="17" customFormat="1" ht="38.25" customHeight="1" x14ac:dyDescent="0.15">
      <c r="A100" s="16"/>
      <c r="B100" s="23" t="s">
        <v>1176</v>
      </c>
      <c r="C100" s="16" t="s">
        <v>834</v>
      </c>
      <c r="D100" s="16" t="s">
        <v>831</v>
      </c>
      <c r="E100" s="23" t="s">
        <v>1218</v>
      </c>
      <c r="F100" s="23" t="s">
        <v>1309</v>
      </c>
      <c r="G100" s="18" t="s">
        <v>1310</v>
      </c>
      <c r="H100" s="45"/>
      <c r="I100" s="23"/>
    </row>
    <row r="101" spans="1:9" s="17" customFormat="1" ht="38.25" customHeight="1" x14ac:dyDescent="0.15">
      <c r="A101" s="16"/>
      <c r="B101" s="23" t="s">
        <v>1176</v>
      </c>
      <c r="C101" s="16" t="s">
        <v>834</v>
      </c>
      <c r="D101" s="16" t="s">
        <v>831</v>
      </c>
      <c r="E101" s="23" t="s">
        <v>1218</v>
      </c>
      <c r="F101" s="23" t="s">
        <v>1311</v>
      </c>
      <c r="G101" s="18" t="s">
        <v>1312</v>
      </c>
      <c r="H101" s="45"/>
      <c r="I101" s="23"/>
    </row>
    <row r="102" spans="1:9" s="17" customFormat="1" ht="38.25" customHeight="1" x14ac:dyDescent="0.15">
      <c r="A102" s="16"/>
      <c r="B102" s="23" t="s">
        <v>1176</v>
      </c>
      <c r="C102" s="16" t="s">
        <v>834</v>
      </c>
      <c r="D102" s="16" t="s">
        <v>831</v>
      </c>
      <c r="E102" s="23" t="s">
        <v>1218</v>
      </c>
      <c r="F102" s="23" t="s">
        <v>1313</v>
      </c>
      <c r="G102" s="18" t="s">
        <v>1314</v>
      </c>
      <c r="H102" s="45"/>
      <c r="I102" s="23"/>
    </row>
    <row r="103" spans="1:9" s="17" customFormat="1" ht="38.25" customHeight="1" x14ac:dyDescent="0.15">
      <c r="A103" s="16"/>
      <c r="B103" s="23" t="s">
        <v>1176</v>
      </c>
      <c r="C103" s="16" t="s">
        <v>834</v>
      </c>
      <c r="D103" s="16" t="s">
        <v>831</v>
      </c>
      <c r="E103" s="23" t="s">
        <v>1218</v>
      </c>
      <c r="F103" s="23" t="s">
        <v>1315</v>
      </c>
      <c r="G103" s="18" t="s">
        <v>1316</v>
      </c>
      <c r="H103" s="45"/>
      <c r="I103" s="23"/>
    </row>
    <row r="104" spans="1:9" s="17" customFormat="1" ht="38.25" customHeight="1" x14ac:dyDescent="0.15">
      <c r="A104" s="16"/>
      <c r="B104" s="23" t="s">
        <v>1176</v>
      </c>
      <c r="C104" s="16" t="s">
        <v>834</v>
      </c>
      <c r="D104" s="16" t="s">
        <v>831</v>
      </c>
      <c r="E104" s="23" t="s">
        <v>1218</v>
      </c>
      <c r="F104" s="23" t="s">
        <v>1317</v>
      </c>
      <c r="G104" s="18" t="s">
        <v>1318</v>
      </c>
      <c r="H104" s="45"/>
      <c r="I104" s="23"/>
    </row>
    <row r="105" spans="1:9" s="17" customFormat="1" ht="38.25" customHeight="1" x14ac:dyDescent="0.15">
      <c r="A105" s="16"/>
      <c r="B105" s="23" t="s">
        <v>1176</v>
      </c>
      <c r="C105" s="16" t="s">
        <v>834</v>
      </c>
      <c r="D105" s="16" t="s">
        <v>831</v>
      </c>
      <c r="E105" s="23" t="s">
        <v>1218</v>
      </c>
      <c r="F105" s="23" t="s">
        <v>1319</v>
      </c>
      <c r="G105" s="18" t="s">
        <v>1320</v>
      </c>
      <c r="H105" s="45"/>
      <c r="I105" s="23"/>
    </row>
    <row r="106" spans="1:9" s="17" customFormat="1" ht="38.25" customHeight="1" x14ac:dyDescent="0.15">
      <c r="A106" s="16"/>
      <c r="B106" s="23" t="s">
        <v>1176</v>
      </c>
      <c r="C106" s="16" t="s">
        <v>834</v>
      </c>
      <c r="D106" s="16" t="s">
        <v>831</v>
      </c>
      <c r="E106" s="23" t="s">
        <v>1218</v>
      </c>
      <c r="F106" s="23" t="s">
        <v>1322</v>
      </c>
      <c r="G106" s="18" t="s">
        <v>1321</v>
      </c>
      <c r="H106" s="45"/>
      <c r="I106" s="23"/>
    </row>
    <row r="107" spans="1:9" s="17" customFormat="1" ht="38.25" customHeight="1" x14ac:dyDescent="0.15">
      <c r="A107" s="16"/>
      <c r="B107" s="23" t="s">
        <v>1176</v>
      </c>
      <c r="C107" s="16" t="s">
        <v>834</v>
      </c>
      <c r="D107" s="16" t="s">
        <v>831</v>
      </c>
      <c r="E107" s="23" t="s">
        <v>1218</v>
      </c>
      <c r="F107" s="23" t="s">
        <v>1323</v>
      </c>
      <c r="G107" s="18" t="s">
        <v>1324</v>
      </c>
      <c r="H107" s="45"/>
      <c r="I107" s="23"/>
    </row>
    <row r="108" spans="1:9" s="17" customFormat="1" ht="38.25" customHeight="1" x14ac:dyDescent="0.15">
      <c r="A108" s="16"/>
      <c r="B108" s="23" t="s">
        <v>1176</v>
      </c>
      <c r="C108" s="16" t="s">
        <v>834</v>
      </c>
      <c r="D108" s="16" t="s">
        <v>831</v>
      </c>
      <c r="E108" s="23" t="s">
        <v>1218</v>
      </c>
      <c r="F108" s="23" t="s">
        <v>1325</v>
      </c>
      <c r="G108" s="18" t="s">
        <v>1326</v>
      </c>
      <c r="H108" s="45"/>
      <c r="I108" s="23"/>
    </row>
    <row r="109" spans="1:9" s="17" customFormat="1" ht="38.25" customHeight="1" x14ac:dyDescent="0.15">
      <c r="A109" s="16"/>
      <c r="B109" s="23" t="s">
        <v>1176</v>
      </c>
      <c r="C109" s="16" t="s">
        <v>834</v>
      </c>
      <c r="D109" s="16" t="s">
        <v>831</v>
      </c>
      <c r="E109" s="23" t="s">
        <v>1218</v>
      </c>
      <c r="F109" s="23" t="s">
        <v>1327</v>
      </c>
      <c r="G109" s="18" t="s">
        <v>1328</v>
      </c>
      <c r="H109" s="45"/>
      <c r="I109" s="23"/>
    </row>
    <row r="110" spans="1:9" s="17" customFormat="1" ht="38.25" customHeight="1" x14ac:dyDescent="0.15">
      <c r="A110" s="16" t="s">
        <v>1082</v>
      </c>
      <c r="B110" s="23" t="s">
        <v>1176</v>
      </c>
      <c r="C110" s="16" t="s">
        <v>834</v>
      </c>
      <c r="D110" s="16" t="s">
        <v>831</v>
      </c>
      <c r="E110" s="23" t="s">
        <v>1329</v>
      </c>
      <c r="F110" s="23" t="s">
        <v>1330</v>
      </c>
      <c r="G110" s="18" t="s">
        <v>1331</v>
      </c>
      <c r="H110" s="45"/>
      <c r="I110" s="23"/>
    </row>
    <row r="111" spans="1:9" s="17" customFormat="1" ht="38.25" customHeight="1" x14ac:dyDescent="0.15">
      <c r="A111" s="16" t="s">
        <v>885</v>
      </c>
      <c r="B111" s="23" t="s">
        <v>1176</v>
      </c>
      <c r="C111" s="16" t="s">
        <v>834</v>
      </c>
      <c r="D111" s="16" t="s">
        <v>831</v>
      </c>
      <c r="E111" s="23" t="s">
        <v>1329</v>
      </c>
      <c r="F111" s="23" t="s">
        <v>1332</v>
      </c>
      <c r="G111" s="18" t="s">
        <v>1333</v>
      </c>
      <c r="H111" s="45">
        <v>900</v>
      </c>
      <c r="I111" s="23"/>
    </row>
    <row r="112" spans="1:9" s="17" customFormat="1" ht="38.25" customHeight="1" x14ac:dyDescent="0.15">
      <c r="A112" s="16" t="s">
        <v>885</v>
      </c>
      <c r="B112" s="23" t="s">
        <v>1176</v>
      </c>
      <c r="C112" s="16" t="s">
        <v>834</v>
      </c>
      <c r="D112" s="16" t="s">
        <v>831</v>
      </c>
      <c r="E112" s="23" t="s">
        <v>1329</v>
      </c>
      <c r="F112" s="23" t="s">
        <v>1334</v>
      </c>
      <c r="G112" s="18" t="s">
        <v>1335</v>
      </c>
      <c r="H112" s="45">
        <v>900</v>
      </c>
      <c r="I112" s="23"/>
    </row>
    <row r="113" spans="1:9" s="17" customFormat="1" ht="38.25" customHeight="1" x14ac:dyDescent="0.15">
      <c r="A113" s="16" t="s">
        <v>885</v>
      </c>
      <c r="B113" s="23" t="s">
        <v>1176</v>
      </c>
      <c r="C113" s="16" t="s">
        <v>834</v>
      </c>
      <c r="D113" s="16" t="s">
        <v>831</v>
      </c>
      <c r="E113" s="23" t="s">
        <v>1329</v>
      </c>
      <c r="F113" s="23" t="s">
        <v>1336</v>
      </c>
      <c r="G113" s="18" t="s">
        <v>1337</v>
      </c>
      <c r="H113" s="45">
        <v>900</v>
      </c>
      <c r="I113" s="23"/>
    </row>
    <row r="114" spans="1:9" s="17" customFormat="1" ht="38.25" customHeight="1" x14ac:dyDescent="0.15">
      <c r="A114" s="16" t="s">
        <v>885</v>
      </c>
      <c r="B114" s="23" t="s">
        <v>1176</v>
      </c>
      <c r="C114" s="16" t="s">
        <v>834</v>
      </c>
      <c r="D114" s="16" t="s">
        <v>831</v>
      </c>
      <c r="E114" s="23" t="s">
        <v>1329</v>
      </c>
      <c r="F114" s="23" t="s">
        <v>1338</v>
      </c>
      <c r="G114" s="18" t="s">
        <v>1339</v>
      </c>
      <c r="H114" s="45">
        <v>900</v>
      </c>
      <c r="I114" s="23"/>
    </row>
    <row r="115" spans="1:9" s="17" customFormat="1" ht="38.25" customHeight="1" x14ac:dyDescent="0.15">
      <c r="A115" s="16" t="s">
        <v>885</v>
      </c>
      <c r="B115" s="23" t="s">
        <v>1176</v>
      </c>
      <c r="C115" s="16" t="s">
        <v>834</v>
      </c>
      <c r="D115" s="16" t="s">
        <v>831</v>
      </c>
      <c r="E115" s="23" t="s">
        <v>1329</v>
      </c>
      <c r="F115" s="23" t="s">
        <v>1340</v>
      </c>
      <c r="G115" s="18" t="s">
        <v>1341</v>
      </c>
      <c r="H115" s="45">
        <v>900</v>
      </c>
      <c r="I115" s="23"/>
    </row>
    <row r="116" spans="1:9" s="17" customFormat="1" ht="38.25" customHeight="1" x14ac:dyDescent="0.15">
      <c r="A116" s="16" t="s">
        <v>885</v>
      </c>
      <c r="B116" s="23" t="s">
        <v>1176</v>
      </c>
      <c r="C116" s="16" t="s">
        <v>834</v>
      </c>
      <c r="D116" s="16" t="s">
        <v>831</v>
      </c>
      <c r="E116" s="23" t="s">
        <v>1329</v>
      </c>
      <c r="F116" s="23" t="s">
        <v>122</v>
      </c>
      <c r="G116" s="18" t="s">
        <v>1342</v>
      </c>
      <c r="H116" s="45">
        <v>900</v>
      </c>
      <c r="I116" s="23"/>
    </row>
    <row r="117" spans="1:9" s="17" customFormat="1" ht="38.25" customHeight="1" x14ac:dyDescent="0.15">
      <c r="A117" s="16" t="s">
        <v>885</v>
      </c>
      <c r="B117" s="23" t="s">
        <v>1176</v>
      </c>
      <c r="C117" s="16" t="s">
        <v>834</v>
      </c>
      <c r="D117" s="16" t="s">
        <v>831</v>
      </c>
      <c r="E117" s="23" t="s">
        <v>1329</v>
      </c>
      <c r="F117" s="23" t="s">
        <v>1343</v>
      </c>
      <c r="G117" s="18" t="s">
        <v>1344</v>
      </c>
      <c r="H117" s="45">
        <v>900</v>
      </c>
      <c r="I117" s="23"/>
    </row>
    <row r="118" spans="1:9" s="17" customFormat="1" ht="38.25" customHeight="1" x14ac:dyDescent="0.15">
      <c r="A118" s="16" t="s">
        <v>885</v>
      </c>
      <c r="B118" s="23" t="s">
        <v>1176</v>
      </c>
      <c r="C118" s="16" t="s">
        <v>834</v>
      </c>
      <c r="D118" s="16" t="s">
        <v>831</v>
      </c>
      <c r="E118" s="23" t="s">
        <v>1329</v>
      </c>
      <c r="F118" s="23" t="s">
        <v>1345</v>
      </c>
      <c r="G118" s="18" t="s">
        <v>1346</v>
      </c>
      <c r="H118" s="45">
        <v>900</v>
      </c>
      <c r="I118" s="23"/>
    </row>
    <row r="119" spans="1:9" s="17" customFormat="1" ht="38.25" customHeight="1" x14ac:dyDescent="0.15">
      <c r="A119" s="16" t="s">
        <v>885</v>
      </c>
      <c r="B119" s="23" t="s">
        <v>1176</v>
      </c>
      <c r="C119" s="16" t="s">
        <v>834</v>
      </c>
      <c r="D119" s="16" t="s">
        <v>831</v>
      </c>
      <c r="E119" s="23" t="s">
        <v>1329</v>
      </c>
      <c r="F119" s="23" t="s">
        <v>1347</v>
      </c>
      <c r="G119" s="18" t="s">
        <v>1348</v>
      </c>
      <c r="H119" s="45">
        <v>900</v>
      </c>
      <c r="I119" s="23"/>
    </row>
    <row r="120" spans="1:9" s="60" customFormat="1" ht="38.25" customHeight="1" x14ac:dyDescent="0.15">
      <c r="A120" s="16" t="s">
        <v>885</v>
      </c>
      <c r="B120" s="54" t="s">
        <v>1176</v>
      </c>
      <c r="C120" s="53" t="s">
        <v>834</v>
      </c>
      <c r="D120" s="53" t="s">
        <v>831</v>
      </c>
      <c r="E120" s="54" t="s">
        <v>1329</v>
      </c>
      <c r="F120" s="54" t="s">
        <v>1349</v>
      </c>
      <c r="G120" s="83" t="s">
        <v>1470</v>
      </c>
      <c r="H120" s="45">
        <v>900</v>
      </c>
      <c r="I120" s="54"/>
    </row>
    <row r="121" spans="1:9" s="17" customFormat="1" ht="38.25" customHeight="1" x14ac:dyDescent="0.15">
      <c r="A121" s="16" t="s">
        <v>885</v>
      </c>
      <c r="B121" s="23" t="s">
        <v>1176</v>
      </c>
      <c r="C121" s="16" t="s">
        <v>834</v>
      </c>
      <c r="D121" s="16" t="s">
        <v>831</v>
      </c>
      <c r="E121" s="23" t="s">
        <v>1329</v>
      </c>
      <c r="F121" s="23" t="s">
        <v>1350</v>
      </c>
      <c r="G121" s="18" t="s">
        <v>1351</v>
      </c>
      <c r="H121" s="45">
        <v>900</v>
      </c>
      <c r="I121" s="23"/>
    </row>
    <row r="122" spans="1:9" s="17" customFormat="1" ht="38.25" customHeight="1" x14ac:dyDescent="0.15">
      <c r="A122" s="16" t="s">
        <v>885</v>
      </c>
      <c r="B122" s="23" t="s">
        <v>1176</v>
      </c>
      <c r="C122" s="16" t="s">
        <v>834</v>
      </c>
      <c r="D122" s="16" t="s">
        <v>831</v>
      </c>
      <c r="E122" s="23" t="s">
        <v>1329</v>
      </c>
      <c r="F122" s="23" t="s">
        <v>1352</v>
      </c>
      <c r="G122" s="18" t="s">
        <v>1353</v>
      </c>
      <c r="H122" s="45">
        <v>900</v>
      </c>
      <c r="I122" s="23"/>
    </row>
    <row r="123" spans="1:9" s="17" customFormat="1" ht="38.25" customHeight="1" x14ac:dyDescent="0.15">
      <c r="A123" s="16" t="s">
        <v>885</v>
      </c>
      <c r="B123" s="23" t="s">
        <v>1176</v>
      </c>
      <c r="C123" s="16" t="s">
        <v>834</v>
      </c>
      <c r="D123" s="16" t="s">
        <v>831</v>
      </c>
      <c r="E123" s="23" t="s">
        <v>1329</v>
      </c>
      <c r="F123" s="23" t="s">
        <v>1354</v>
      </c>
      <c r="G123" s="18" t="s">
        <v>1355</v>
      </c>
      <c r="H123" s="45">
        <v>900</v>
      </c>
      <c r="I123" s="23"/>
    </row>
    <row r="124" spans="1:9" s="17" customFormat="1" ht="38.25" customHeight="1" x14ac:dyDescent="0.15">
      <c r="A124" s="16" t="s">
        <v>885</v>
      </c>
      <c r="B124" s="23" t="s">
        <v>1176</v>
      </c>
      <c r="C124" s="16" t="s">
        <v>834</v>
      </c>
      <c r="D124" s="16" t="s">
        <v>831</v>
      </c>
      <c r="E124" s="23" t="s">
        <v>1329</v>
      </c>
      <c r="F124" s="23" t="s">
        <v>1356</v>
      </c>
      <c r="G124" s="18" t="s">
        <v>1357</v>
      </c>
      <c r="H124" s="45">
        <v>900</v>
      </c>
      <c r="I124" s="23"/>
    </row>
    <row r="125" spans="1:9" s="17" customFormat="1" ht="38.25" customHeight="1" x14ac:dyDescent="0.15">
      <c r="A125" s="16" t="s">
        <v>885</v>
      </c>
      <c r="B125" s="23" t="s">
        <v>1176</v>
      </c>
      <c r="C125" s="16" t="s">
        <v>834</v>
      </c>
      <c r="D125" s="16" t="s">
        <v>831</v>
      </c>
      <c r="E125" s="23" t="s">
        <v>1329</v>
      </c>
      <c r="F125" s="23" t="s">
        <v>610</v>
      </c>
      <c r="G125" s="18" t="s">
        <v>1358</v>
      </c>
      <c r="H125" s="45">
        <v>900</v>
      </c>
      <c r="I125" s="23"/>
    </row>
    <row r="126" spans="1:9" s="17" customFormat="1" ht="38.25" customHeight="1" x14ac:dyDescent="0.15">
      <c r="A126" s="16" t="s">
        <v>885</v>
      </c>
      <c r="B126" s="23" t="s">
        <v>1176</v>
      </c>
      <c r="C126" s="16" t="s">
        <v>834</v>
      </c>
      <c r="D126" s="16" t="s">
        <v>831</v>
      </c>
      <c r="E126" s="23" t="s">
        <v>1329</v>
      </c>
      <c r="F126" s="23" t="s">
        <v>1359</v>
      </c>
      <c r="G126" s="18" t="s">
        <v>1360</v>
      </c>
      <c r="H126" s="45">
        <v>900</v>
      </c>
      <c r="I126" s="23"/>
    </row>
    <row r="127" spans="1:9" s="17" customFormat="1" ht="38.25" customHeight="1" x14ac:dyDescent="0.15">
      <c r="A127" s="16" t="s">
        <v>885</v>
      </c>
      <c r="B127" s="23" t="s">
        <v>1176</v>
      </c>
      <c r="C127" s="16" t="s">
        <v>834</v>
      </c>
      <c r="D127" s="16" t="s">
        <v>831</v>
      </c>
      <c r="E127" s="23" t="s">
        <v>1329</v>
      </c>
      <c r="F127" s="23" t="s">
        <v>1361</v>
      </c>
      <c r="G127" s="18" t="s">
        <v>1362</v>
      </c>
      <c r="H127" s="45">
        <v>900</v>
      </c>
      <c r="I127" s="23"/>
    </row>
    <row r="128" spans="1:9" s="17" customFormat="1" ht="38.25" customHeight="1" x14ac:dyDescent="0.15">
      <c r="A128" s="16" t="s">
        <v>885</v>
      </c>
      <c r="B128" s="23" t="s">
        <v>1176</v>
      </c>
      <c r="C128" s="16" t="s">
        <v>834</v>
      </c>
      <c r="D128" s="16" t="s">
        <v>831</v>
      </c>
      <c r="E128" s="23" t="s">
        <v>1329</v>
      </c>
      <c r="F128" s="23" t="s">
        <v>1363</v>
      </c>
      <c r="G128" s="18" t="s">
        <v>1364</v>
      </c>
      <c r="H128" s="45">
        <v>270</v>
      </c>
      <c r="I128" s="23"/>
    </row>
    <row r="129" spans="1:9" s="17" customFormat="1" ht="38.25" customHeight="1" x14ac:dyDescent="0.15">
      <c r="A129" s="16"/>
      <c r="B129" s="23" t="s">
        <v>1176</v>
      </c>
      <c r="C129" s="16" t="s">
        <v>834</v>
      </c>
      <c r="D129" s="16" t="s">
        <v>831</v>
      </c>
      <c r="E129" s="23" t="s">
        <v>1329</v>
      </c>
      <c r="F129" s="23" t="s">
        <v>1365</v>
      </c>
      <c r="G129" s="18" t="s">
        <v>1366</v>
      </c>
      <c r="H129" s="45"/>
      <c r="I129" s="23"/>
    </row>
    <row r="130" spans="1:9" s="17" customFormat="1" ht="38.25" customHeight="1" x14ac:dyDescent="0.15">
      <c r="A130" s="16"/>
      <c r="B130" s="23" t="s">
        <v>1176</v>
      </c>
      <c r="C130" s="16" t="s">
        <v>834</v>
      </c>
      <c r="D130" s="16" t="s">
        <v>831</v>
      </c>
      <c r="E130" s="23" t="s">
        <v>1329</v>
      </c>
      <c r="F130" s="23" t="s">
        <v>1367</v>
      </c>
      <c r="G130" s="18" t="s">
        <v>613</v>
      </c>
      <c r="H130" s="45"/>
      <c r="I130" s="23"/>
    </row>
    <row r="131" spans="1:9" s="17" customFormat="1" ht="38.25" customHeight="1" x14ac:dyDescent="0.15">
      <c r="A131" s="16"/>
      <c r="B131" s="23" t="s">
        <v>1176</v>
      </c>
      <c r="C131" s="16" t="s">
        <v>834</v>
      </c>
      <c r="D131" s="16" t="s">
        <v>831</v>
      </c>
      <c r="E131" s="23" t="s">
        <v>1329</v>
      </c>
      <c r="F131" s="23" t="s">
        <v>1368</v>
      </c>
      <c r="G131" s="18" t="s">
        <v>1369</v>
      </c>
      <c r="H131" s="45"/>
      <c r="I131" s="23"/>
    </row>
    <row r="132" spans="1:9" s="17" customFormat="1" ht="38.25" customHeight="1" x14ac:dyDescent="0.15">
      <c r="A132" s="16"/>
      <c r="B132" s="23" t="s">
        <v>1176</v>
      </c>
      <c r="C132" s="16" t="s">
        <v>834</v>
      </c>
      <c r="D132" s="16" t="s">
        <v>831</v>
      </c>
      <c r="E132" s="23" t="s">
        <v>1329</v>
      </c>
      <c r="F132" s="23" t="s">
        <v>1370</v>
      </c>
      <c r="G132" s="18" t="s">
        <v>1371</v>
      </c>
      <c r="H132" s="45"/>
      <c r="I132" s="23"/>
    </row>
    <row r="133" spans="1:9" s="17" customFormat="1" ht="38.25" customHeight="1" x14ac:dyDescent="0.15">
      <c r="A133" s="16"/>
      <c r="B133" s="23" t="s">
        <v>1176</v>
      </c>
      <c r="C133" s="16" t="s">
        <v>834</v>
      </c>
      <c r="D133" s="16" t="s">
        <v>831</v>
      </c>
      <c r="E133" s="23" t="s">
        <v>1329</v>
      </c>
      <c r="F133" s="23" t="s">
        <v>1372</v>
      </c>
      <c r="G133" s="18" t="s">
        <v>1373</v>
      </c>
      <c r="H133" s="45"/>
      <c r="I133" s="23"/>
    </row>
    <row r="134" spans="1:9" s="17" customFormat="1" ht="38.25" customHeight="1" x14ac:dyDescent="0.15">
      <c r="A134" s="16"/>
      <c r="B134" s="23" t="s">
        <v>1176</v>
      </c>
      <c r="C134" s="16" t="s">
        <v>834</v>
      </c>
      <c r="D134" s="16" t="s">
        <v>831</v>
      </c>
      <c r="E134" s="23" t="s">
        <v>1329</v>
      </c>
      <c r="F134" s="23" t="s">
        <v>1374</v>
      </c>
      <c r="G134" s="18" t="s">
        <v>1375</v>
      </c>
      <c r="H134" s="45"/>
      <c r="I134" s="23"/>
    </row>
    <row r="135" spans="1:9" s="17" customFormat="1" ht="38.25" customHeight="1" x14ac:dyDescent="0.15">
      <c r="A135" s="16"/>
      <c r="B135" s="23" t="s">
        <v>1176</v>
      </c>
      <c r="C135" s="16" t="s">
        <v>834</v>
      </c>
      <c r="D135" s="16" t="s">
        <v>831</v>
      </c>
      <c r="E135" s="23" t="s">
        <v>1329</v>
      </c>
      <c r="F135" s="23" t="s">
        <v>1376</v>
      </c>
      <c r="G135" s="18" t="s">
        <v>1377</v>
      </c>
      <c r="H135" s="45"/>
      <c r="I135" s="23"/>
    </row>
    <row r="136" spans="1:9" s="17" customFormat="1" ht="38.25" customHeight="1" x14ac:dyDescent="0.15">
      <c r="A136" s="16"/>
      <c r="B136" s="23" t="s">
        <v>1176</v>
      </c>
      <c r="C136" s="16" t="s">
        <v>834</v>
      </c>
      <c r="D136" s="16" t="s">
        <v>831</v>
      </c>
      <c r="E136" s="23" t="s">
        <v>1329</v>
      </c>
      <c r="F136" s="23" t="s">
        <v>1378</v>
      </c>
      <c r="G136" s="18" t="s">
        <v>1379</v>
      </c>
      <c r="H136" s="45"/>
      <c r="I136" s="23"/>
    </row>
    <row r="137" spans="1:9" s="17" customFormat="1" ht="38.25" customHeight="1" x14ac:dyDescent="0.15">
      <c r="A137" s="16"/>
      <c r="B137" s="23" t="s">
        <v>1176</v>
      </c>
      <c r="C137" s="16" t="s">
        <v>834</v>
      </c>
      <c r="D137" s="16" t="s">
        <v>831</v>
      </c>
      <c r="E137" s="23" t="s">
        <v>1329</v>
      </c>
      <c r="F137" s="23" t="s">
        <v>1380</v>
      </c>
      <c r="G137" s="18" t="s">
        <v>1381</v>
      </c>
      <c r="H137" s="45"/>
      <c r="I137" s="23"/>
    </row>
    <row r="138" spans="1:9" s="17" customFormat="1" ht="38.25" customHeight="1" x14ac:dyDescent="0.15">
      <c r="A138" s="16"/>
      <c r="B138" s="23" t="s">
        <v>1176</v>
      </c>
      <c r="C138" s="16" t="s">
        <v>834</v>
      </c>
      <c r="D138" s="16" t="s">
        <v>831</v>
      </c>
      <c r="E138" s="23" t="s">
        <v>1329</v>
      </c>
      <c r="F138" s="23" t="s">
        <v>1382</v>
      </c>
      <c r="G138" s="18" t="s">
        <v>1383</v>
      </c>
      <c r="H138" s="45"/>
      <c r="I138" s="23"/>
    </row>
    <row r="139" spans="1:9" s="17" customFormat="1" ht="38.25" customHeight="1" x14ac:dyDescent="0.15">
      <c r="A139" s="16"/>
      <c r="B139" s="23" t="s">
        <v>1176</v>
      </c>
      <c r="C139" s="16" t="s">
        <v>834</v>
      </c>
      <c r="D139" s="16" t="s">
        <v>831</v>
      </c>
      <c r="E139" s="23" t="s">
        <v>1329</v>
      </c>
      <c r="F139" s="23" t="s">
        <v>1384</v>
      </c>
      <c r="G139" s="18" t="s">
        <v>1385</v>
      </c>
      <c r="H139" s="45"/>
      <c r="I139" s="23"/>
    </row>
    <row r="140" spans="1:9" s="17" customFormat="1" ht="38.25" customHeight="1" x14ac:dyDescent="0.15">
      <c r="A140" s="16"/>
      <c r="B140" s="23" t="s">
        <v>1176</v>
      </c>
      <c r="C140" s="16" t="s">
        <v>834</v>
      </c>
      <c r="D140" s="16" t="s">
        <v>831</v>
      </c>
      <c r="E140" s="23" t="s">
        <v>1329</v>
      </c>
      <c r="F140" s="23" t="s">
        <v>1386</v>
      </c>
      <c r="G140" s="18" t="s">
        <v>1387</v>
      </c>
      <c r="H140" s="45"/>
      <c r="I140" s="23"/>
    </row>
    <row r="141" spans="1:9" s="17" customFormat="1" ht="38.25" customHeight="1" x14ac:dyDescent="0.15">
      <c r="A141" s="16"/>
      <c r="B141" s="23" t="s">
        <v>1176</v>
      </c>
      <c r="C141" s="16" t="s">
        <v>834</v>
      </c>
      <c r="D141" s="16" t="s">
        <v>831</v>
      </c>
      <c r="E141" s="23" t="s">
        <v>1329</v>
      </c>
      <c r="F141" s="23" t="s">
        <v>1388</v>
      </c>
      <c r="G141" s="18" t="s">
        <v>1389</v>
      </c>
      <c r="H141" s="45"/>
      <c r="I141" s="23"/>
    </row>
    <row r="142" spans="1:9" s="17" customFormat="1" ht="38.25" customHeight="1" x14ac:dyDescent="0.15">
      <c r="A142" s="16"/>
      <c r="B142" s="23" t="s">
        <v>1176</v>
      </c>
      <c r="C142" s="16" t="s">
        <v>834</v>
      </c>
      <c r="D142" s="16" t="s">
        <v>831</v>
      </c>
      <c r="E142" s="23" t="s">
        <v>1329</v>
      </c>
      <c r="F142" s="23" t="s">
        <v>1390</v>
      </c>
      <c r="G142" s="18" t="s">
        <v>1391</v>
      </c>
      <c r="H142" s="45"/>
      <c r="I142" s="23"/>
    </row>
    <row r="143" spans="1:9" s="17" customFormat="1" ht="38.25" customHeight="1" x14ac:dyDescent="0.15">
      <c r="A143" s="16"/>
      <c r="B143" s="23" t="s">
        <v>1176</v>
      </c>
      <c r="C143" s="16" t="s">
        <v>834</v>
      </c>
      <c r="D143" s="16" t="s">
        <v>831</v>
      </c>
      <c r="E143" s="23" t="s">
        <v>1329</v>
      </c>
      <c r="F143" s="23" t="s">
        <v>1392</v>
      </c>
      <c r="G143" s="18" t="s">
        <v>1393</v>
      </c>
      <c r="H143" s="45"/>
      <c r="I143" s="23"/>
    </row>
    <row r="144" spans="1:9" s="17" customFormat="1" ht="38.25" customHeight="1" x14ac:dyDescent="0.15">
      <c r="A144" s="16"/>
      <c r="B144" s="23" t="s">
        <v>1176</v>
      </c>
      <c r="C144" s="16" t="s">
        <v>834</v>
      </c>
      <c r="D144" s="16" t="s">
        <v>831</v>
      </c>
      <c r="E144" s="23" t="s">
        <v>1329</v>
      </c>
      <c r="F144" s="23" t="s">
        <v>1394</v>
      </c>
      <c r="G144" s="18" t="s">
        <v>1395</v>
      </c>
      <c r="H144" s="45"/>
      <c r="I144" s="23"/>
    </row>
    <row r="145" spans="1:9" s="17" customFormat="1" ht="38.25" customHeight="1" x14ac:dyDescent="0.15">
      <c r="A145" s="16"/>
      <c r="B145" s="23" t="s">
        <v>1176</v>
      </c>
      <c r="C145" s="16" t="s">
        <v>834</v>
      </c>
      <c r="D145" s="16" t="s">
        <v>831</v>
      </c>
      <c r="E145" s="23" t="s">
        <v>1329</v>
      </c>
      <c r="F145" s="23" t="s">
        <v>1396</v>
      </c>
      <c r="G145" s="18" t="s">
        <v>1397</v>
      </c>
      <c r="H145" s="45"/>
      <c r="I145" s="23"/>
    </row>
    <row r="146" spans="1:9" s="17" customFormat="1" ht="38.25" customHeight="1" x14ac:dyDescent="0.15">
      <c r="A146" s="16"/>
      <c r="B146" s="23" t="s">
        <v>1176</v>
      </c>
      <c r="C146" s="16" t="s">
        <v>834</v>
      </c>
      <c r="D146" s="16" t="s">
        <v>831</v>
      </c>
      <c r="E146" s="23" t="s">
        <v>1329</v>
      </c>
      <c r="F146" s="23" t="s">
        <v>1398</v>
      </c>
      <c r="G146" s="18" t="s">
        <v>1399</v>
      </c>
      <c r="H146" s="45"/>
      <c r="I146" s="23"/>
    </row>
    <row r="147" spans="1:9" s="17" customFormat="1" ht="38.25" customHeight="1" x14ac:dyDescent="0.15">
      <c r="A147" s="16"/>
      <c r="B147" s="23" t="s">
        <v>1176</v>
      </c>
      <c r="C147" s="16" t="s">
        <v>834</v>
      </c>
      <c r="D147" s="16" t="s">
        <v>831</v>
      </c>
      <c r="E147" s="23" t="s">
        <v>1329</v>
      </c>
      <c r="F147" s="23" t="s">
        <v>1400</v>
      </c>
      <c r="G147" s="18" t="s">
        <v>1401</v>
      </c>
      <c r="H147" s="45"/>
      <c r="I147" s="23"/>
    </row>
    <row r="148" spans="1:9" s="17" customFormat="1" ht="38.25" customHeight="1" x14ac:dyDescent="0.15">
      <c r="A148" s="16"/>
      <c r="B148" s="23" t="s">
        <v>1176</v>
      </c>
      <c r="C148" s="16" t="s">
        <v>834</v>
      </c>
      <c r="D148" s="16" t="s">
        <v>831</v>
      </c>
      <c r="E148" s="23" t="s">
        <v>1329</v>
      </c>
      <c r="F148" s="23" t="s">
        <v>1402</v>
      </c>
      <c r="G148" s="18" t="s">
        <v>1403</v>
      </c>
      <c r="H148" s="45"/>
      <c r="I148" s="23"/>
    </row>
    <row r="149" spans="1:9" s="17" customFormat="1" ht="38.25" customHeight="1" x14ac:dyDescent="0.15">
      <c r="A149" s="16"/>
      <c r="B149" s="23" t="s">
        <v>1176</v>
      </c>
      <c r="C149" s="16" t="s">
        <v>834</v>
      </c>
      <c r="D149" s="16" t="s">
        <v>831</v>
      </c>
      <c r="E149" s="23" t="s">
        <v>1329</v>
      </c>
      <c r="F149" s="23" t="s">
        <v>1404</v>
      </c>
      <c r="G149" s="18" t="s">
        <v>1405</v>
      </c>
      <c r="H149" s="45"/>
      <c r="I149" s="23"/>
    </row>
    <row r="150" spans="1:9" s="17" customFormat="1" ht="38.25" customHeight="1" x14ac:dyDescent="0.15">
      <c r="A150" s="16"/>
      <c r="B150" s="23" t="s">
        <v>1176</v>
      </c>
      <c r="C150" s="16" t="s">
        <v>834</v>
      </c>
      <c r="D150" s="16" t="s">
        <v>831</v>
      </c>
      <c r="E150" s="23" t="s">
        <v>1329</v>
      </c>
      <c r="F150" s="23" t="s">
        <v>1406</v>
      </c>
      <c r="G150" s="18" t="s">
        <v>1407</v>
      </c>
      <c r="H150" s="45"/>
      <c r="I150" s="23"/>
    </row>
    <row r="151" spans="1:9" s="17" customFormat="1" ht="38.25" customHeight="1" x14ac:dyDescent="0.15">
      <c r="A151" s="16"/>
      <c r="B151" s="23" t="s">
        <v>1176</v>
      </c>
      <c r="C151" s="16" t="s">
        <v>834</v>
      </c>
      <c r="D151" s="16" t="s">
        <v>831</v>
      </c>
      <c r="E151" s="23" t="s">
        <v>1329</v>
      </c>
      <c r="F151" s="23" t="s">
        <v>1408</v>
      </c>
      <c r="G151" s="18" t="s">
        <v>1409</v>
      </c>
      <c r="H151" s="45"/>
      <c r="I151" s="23"/>
    </row>
    <row r="152" spans="1:9" s="17" customFormat="1" ht="38.25" customHeight="1" x14ac:dyDescent="0.15">
      <c r="A152" s="16"/>
      <c r="B152" s="23" t="s">
        <v>1176</v>
      </c>
      <c r="C152" s="16" t="s">
        <v>834</v>
      </c>
      <c r="D152" s="16" t="s">
        <v>831</v>
      </c>
      <c r="E152" s="23" t="s">
        <v>1329</v>
      </c>
      <c r="F152" s="23" t="s">
        <v>1410</v>
      </c>
      <c r="G152" s="18" t="s">
        <v>773</v>
      </c>
      <c r="H152" s="45"/>
      <c r="I152" s="23"/>
    </row>
    <row r="153" spans="1:9" s="17" customFormat="1" ht="38.25" customHeight="1" x14ac:dyDescent="0.15">
      <c r="A153" s="16"/>
      <c r="B153" s="23" t="s">
        <v>1176</v>
      </c>
      <c r="C153" s="16" t="s">
        <v>834</v>
      </c>
      <c r="D153" s="16" t="s">
        <v>831</v>
      </c>
      <c r="E153" s="23" t="s">
        <v>1329</v>
      </c>
      <c r="F153" s="23" t="s">
        <v>1411</v>
      </c>
      <c r="G153" s="18" t="s">
        <v>1412</v>
      </c>
      <c r="H153" s="45"/>
      <c r="I153" s="23"/>
    </row>
    <row r="154" spans="1:9" s="17" customFormat="1" ht="38.25" customHeight="1" x14ac:dyDescent="0.15">
      <c r="A154" s="16"/>
      <c r="B154" s="23" t="s">
        <v>1176</v>
      </c>
      <c r="C154" s="16" t="s">
        <v>834</v>
      </c>
      <c r="D154" s="16" t="s">
        <v>831</v>
      </c>
      <c r="E154" s="23" t="s">
        <v>1329</v>
      </c>
      <c r="F154" s="23" t="s">
        <v>1413</v>
      </c>
      <c r="G154" s="18" t="s">
        <v>1414</v>
      </c>
      <c r="H154" s="45"/>
      <c r="I154" s="23"/>
    </row>
    <row r="155" spans="1:9" s="17" customFormat="1" ht="38.25" customHeight="1" x14ac:dyDescent="0.15">
      <c r="A155" s="16"/>
      <c r="B155" s="23" t="s">
        <v>1176</v>
      </c>
      <c r="C155" s="16" t="s">
        <v>834</v>
      </c>
      <c r="D155" s="16" t="s">
        <v>831</v>
      </c>
      <c r="E155" s="23" t="s">
        <v>1329</v>
      </c>
      <c r="F155" s="23" t="s">
        <v>1415</v>
      </c>
      <c r="G155" s="18" t="s">
        <v>1416</v>
      </c>
      <c r="H155" s="45"/>
      <c r="I155" s="23"/>
    </row>
    <row r="156" spans="1:9" s="17" customFormat="1" ht="38.25" customHeight="1" x14ac:dyDescent="0.15">
      <c r="A156" s="16"/>
      <c r="B156" s="23" t="s">
        <v>1176</v>
      </c>
      <c r="C156" s="16" t="s">
        <v>834</v>
      </c>
      <c r="D156" s="16" t="s">
        <v>831</v>
      </c>
      <c r="E156" s="23" t="s">
        <v>1329</v>
      </c>
      <c r="F156" s="23" t="s">
        <v>1417</v>
      </c>
      <c r="G156" s="18" t="s">
        <v>1418</v>
      </c>
      <c r="H156" s="45"/>
      <c r="I156" s="23"/>
    </row>
    <row r="157" spans="1:9" s="17" customFormat="1" ht="38.25" customHeight="1" x14ac:dyDescent="0.15">
      <c r="A157" s="16"/>
      <c r="B157" s="23" t="s">
        <v>1176</v>
      </c>
      <c r="C157" s="16" t="s">
        <v>834</v>
      </c>
      <c r="D157" s="16" t="s">
        <v>831</v>
      </c>
      <c r="E157" s="23" t="s">
        <v>1329</v>
      </c>
      <c r="F157" s="23" t="s">
        <v>1419</v>
      </c>
      <c r="G157" s="18" t="s">
        <v>1420</v>
      </c>
      <c r="H157" s="45"/>
      <c r="I157" s="23"/>
    </row>
    <row r="158" spans="1:9" s="17" customFormat="1" ht="38.25" customHeight="1" x14ac:dyDescent="0.15">
      <c r="A158" s="16"/>
      <c r="B158" s="23" t="s">
        <v>1176</v>
      </c>
      <c r="C158" s="16" t="s">
        <v>834</v>
      </c>
      <c r="D158" s="16" t="s">
        <v>831</v>
      </c>
      <c r="E158" s="23" t="s">
        <v>1329</v>
      </c>
      <c r="F158" s="23" t="s">
        <v>752</v>
      </c>
      <c r="G158" s="18" t="s">
        <v>1421</v>
      </c>
      <c r="H158" s="45"/>
      <c r="I158" s="23"/>
    </row>
    <row r="159" spans="1:9" s="17" customFormat="1" ht="38.25" customHeight="1" x14ac:dyDescent="0.15">
      <c r="A159" s="16"/>
      <c r="B159" s="23" t="s">
        <v>1176</v>
      </c>
      <c r="C159" s="16" t="s">
        <v>834</v>
      </c>
      <c r="D159" s="16" t="s">
        <v>831</v>
      </c>
      <c r="E159" s="23" t="s">
        <v>1329</v>
      </c>
      <c r="F159" s="23" t="s">
        <v>1422</v>
      </c>
      <c r="G159" s="18" t="s">
        <v>1423</v>
      </c>
      <c r="H159" s="45"/>
      <c r="I159" s="23"/>
    </row>
    <row r="160" spans="1:9" s="17" customFormat="1" ht="38.25" customHeight="1" x14ac:dyDescent="0.15">
      <c r="A160" s="16"/>
      <c r="B160" s="23" t="s">
        <v>1176</v>
      </c>
      <c r="C160" s="16" t="s">
        <v>834</v>
      </c>
      <c r="D160" s="16" t="s">
        <v>831</v>
      </c>
      <c r="E160" s="23" t="s">
        <v>1329</v>
      </c>
      <c r="F160" s="23" t="s">
        <v>1424</v>
      </c>
      <c r="G160" s="18" t="s">
        <v>1425</v>
      </c>
      <c r="H160" s="45"/>
      <c r="I160" s="23"/>
    </row>
    <row r="161" spans="1:9" s="17" customFormat="1" ht="38.25" customHeight="1" x14ac:dyDescent="0.15">
      <c r="A161" s="16"/>
      <c r="B161" s="23" t="s">
        <v>1176</v>
      </c>
      <c r="C161" s="16" t="s">
        <v>834</v>
      </c>
      <c r="D161" s="16" t="s">
        <v>831</v>
      </c>
      <c r="E161" s="23" t="s">
        <v>1329</v>
      </c>
      <c r="F161" s="23" t="s">
        <v>1426</v>
      </c>
      <c r="G161" s="18" t="s">
        <v>1427</v>
      </c>
      <c r="H161" s="45"/>
      <c r="I161" s="23"/>
    </row>
    <row r="162" spans="1:9" s="17" customFormat="1" ht="38.25" customHeight="1" x14ac:dyDescent="0.15">
      <c r="A162" s="16"/>
      <c r="B162" s="23" t="s">
        <v>1176</v>
      </c>
      <c r="C162" s="16" t="s">
        <v>834</v>
      </c>
      <c r="D162" s="16" t="s">
        <v>831</v>
      </c>
      <c r="E162" s="23" t="s">
        <v>1329</v>
      </c>
      <c r="F162" s="23" t="s">
        <v>1428</v>
      </c>
      <c r="G162" s="18" t="s">
        <v>1429</v>
      </c>
      <c r="H162" s="45"/>
      <c r="I162" s="23"/>
    </row>
    <row r="163" spans="1:9" s="17" customFormat="1" ht="38.25" customHeight="1" x14ac:dyDescent="0.15">
      <c r="A163" s="16"/>
      <c r="B163" s="23" t="s">
        <v>1176</v>
      </c>
      <c r="C163" s="16" t="s">
        <v>834</v>
      </c>
      <c r="D163" s="16" t="s">
        <v>831</v>
      </c>
      <c r="E163" s="23" t="s">
        <v>1329</v>
      </c>
      <c r="F163" s="23" t="s">
        <v>1430</v>
      </c>
      <c r="G163" s="18" t="s">
        <v>1431</v>
      </c>
      <c r="H163" s="45"/>
      <c r="I163" s="23"/>
    </row>
    <row r="164" spans="1:9" s="17" customFormat="1" ht="38.25" customHeight="1" x14ac:dyDescent="0.15">
      <c r="A164" s="16"/>
      <c r="B164" s="23" t="s">
        <v>1176</v>
      </c>
      <c r="C164" s="16" t="s">
        <v>834</v>
      </c>
      <c r="D164" s="16" t="s">
        <v>831</v>
      </c>
      <c r="E164" s="23" t="s">
        <v>1329</v>
      </c>
      <c r="F164" s="23" t="s">
        <v>1432</v>
      </c>
      <c r="G164" s="18" t="s">
        <v>1433</v>
      </c>
      <c r="H164" s="45"/>
      <c r="I164" s="23"/>
    </row>
    <row r="165" spans="1:9" s="17" customFormat="1" ht="38.25" customHeight="1" x14ac:dyDescent="0.15">
      <c r="A165" s="16"/>
      <c r="B165" s="23" t="s">
        <v>1176</v>
      </c>
      <c r="C165" s="16" t="s">
        <v>834</v>
      </c>
      <c r="D165" s="16" t="s">
        <v>831</v>
      </c>
      <c r="E165" s="23" t="s">
        <v>1329</v>
      </c>
      <c r="F165" s="23" t="s">
        <v>1434</v>
      </c>
      <c r="G165" s="18" t="s">
        <v>1435</v>
      </c>
      <c r="H165" s="45"/>
      <c r="I165" s="23"/>
    </row>
    <row r="166" spans="1:9" s="17" customFormat="1" ht="38.25" customHeight="1" x14ac:dyDescent="0.15">
      <c r="A166" s="16"/>
      <c r="B166" s="23" t="s">
        <v>1176</v>
      </c>
      <c r="C166" s="16" t="s">
        <v>834</v>
      </c>
      <c r="D166" s="16" t="s">
        <v>831</v>
      </c>
      <c r="E166" s="23" t="s">
        <v>1329</v>
      </c>
      <c r="F166" s="23" t="s">
        <v>1436</v>
      </c>
      <c r="G166" s="18" t="s">
        <v>1437</v>
      </c>
      <c r="H166" s="45"/>
      <c r="I166" s="23"/>
    </row>
    <row r="167" spans="1:9" s="17" customFormat="1" ht="38.25" customHeight="1" x14ac:dyDescent="0.15">
      <c r="A167" s="16"/>
      <c r="B167" s="23" t="s">
        <v>1176</v>
      </c>
      <c r="C167" s="16" t="s">
        <v>834</v>
      </c>
      <c r="D167" s="16" t="s">
        <v>831</v>
      </c>
      <c r="E167" s="23" t="s">
        <v>1329</v>
      </c>
      <c r="F167" s="23" t="s">
        <v>1438</v>
      </c>
      <c r="G167" s="18" t="s">
        <v>1439</v>
      </c>
      <c r="H167" s="45"/>
      <c r="I167" s="23"/>
    </row>
    <row r="168" spans="1:9" s="17" customFormat="1" ht="38.25" customHeight="1" x14ac:dyDescent="0.15">
      <c r="A168" s="16"/>
      <c r="B168" s="23" t="s">
        <v>1176</v>
      </c>
      <c r="C168" s="16" t="s">
        <v>834</v>
      </c>
      <c r="D168" s="16" t="s">
        <v>831</v>
      </c>
      <c r="E168" s="23" t="s">
        <v>1329</v>
      </c>
      <c r="F168" s="23" t="s">
        <v>1440</v>
      </c>
      <c r="G168" s="18" t="s">
        <v>1441</v>
      </c>
      <c r="H168" s="45"/>
      <c r="I168" s="23"/>
    </row>
    <row r="169" spans="1:9" s="17" customFormat="1" ht="38.25" customHeight="1" x14ac:dyDescent="0.15">
      <c r="A169" s="16"/>
      <c r="B169" s="23" t="s">
        <v>1176</v>
      </c>
      <c r="C169" s="16" t="s">
        <v>834</v>
      </c>
      <c r="D169" s="16" t="s">
        <v>831</v>
      </c>
      <c r="E169" s="23" t="s">
        <v>1329</v>
      </c>
      <c r="F169" s="23" t="s">
        <v>1442</v>
      </c>
      <c r="G169" s="18" t="s">
        <v>1443</v>
      </c>
      <c r="H169" s="45"/>
      <c r="I169" s="23"/>
    </row>
    <row r="170" spans="1:9" s="17" customFormat="1" ht="38.25" customHeight="1" x14ac:dyDescent="0.15">
      <c r="A170" s="16"/>
      <c r="B170" s="23" t="s">
        <v>1176</v>
      </c>
      <c r="C170" s="16" t="s">
        <v>834</v>
      </c>
      <c r="D170" s="16" t="s">
        <v>831</v>
      </c>
      <c r="E170" s="23" t="s">
        <v>1329</v>
      </c>
      <c r="F170" s="23" t="s">
        <v>1444</v>
      </c>
      <c r="G170" s="18" t="s">
        <v>1445</v>
      </c>
      <c r="H170" s="45"/>
      <c r="I170" s="23"/>
    </row>
    <row r="171" spans="1:9" s="17" customFormat="1" ht="38.25" customHeight="1" x14ac:dyDescent="0.15">
      <c r="A171" s="16" t="s">
        <v>1477</v>
      </c>
      <c r="B171" s="23" t="s">
        <v>1176</v>
      </c>
      <c r="C171" s="16" t="s">
        <v>834</v>
      </c>
      <c r="D171" s="16" t="s">
        <v>831</v>
      </c>
      <c r="E171" s="23" t="s">
        <v>1446</v>
      </c>
      <c r="F171" s="23" t="s">
        <v>1447</v>
      </c>
      <c r="G171" s="18" t="s">
        <v>1448</v>
      </c>
      <c r="H171" s="45">
        <v>2237</v>
      </c>
      <c r="I171" s="23"/>
    </row>
    <row r="172" spans="1:9" s="17" customFormat="1" ht="38.25" customHeight="1" x14ac:dyDescent="0.15">
      <c r="A172" s="16"/>
      <c r="B172" s="23" t="s">
        <v>1176</v>
      </c>
      <c r="C172" s="16" t="s">
        <v>834</v>
      </c>
      <c r="D172" s="16" t="s">
        <v>831</v>
      </c>
      <c r="E172" s="23" t="s">
        <v>1446</v>
      </c>
      <c r="F172" s="23" t="s">
        <v>1449</v>
      </c>
      <c r="G172" s="18" t="s">
        <v>1450</v>
      </c>
      <c r="H172" s="45"/>
      <c r="I172" s="23"/>
    </row>
    <row r="173" spans="1:9" s="17" customFormat="1" ht="38.25" customHeight="1" x14ac:dyDescent="0.15">
      <c r="A173" s="16"/>
      <c r="B173" s="23" t="s">
        <v>1176</v>
      </c>
      <c r="C173" s="16" t="s">
        <v>834</v>
      </c>
      <c r="D173" s="16" t="s">
        <v>831</v>
      </c>
      <c r="E173" s="23" t="s">
        <v>1451</v>
      </c>
      <c r="F173" s="23" t="s">
        <v>1452</v>
      </c>
      <c r="G173" s="18" t="s">
        <v>1453</v>
      </c>
      <c r="H173" s="45"/>
      <c r="I173" s="23"/>
    </row>
    <row r="174" spans="1:9" s="17" customFormat="1" ht="38.25" customHeight="1" x14ac:dyDescent="0.15">
      <c r="A174" s="16"/>
      <c r="B174" s="23" t="s">
        <v>1176</v>
      </c>
      <c r="C174" s="16" t="s">
        <v>834</v>
      </c>
      <c r="D174" s="16" t="s">
        <v>831</v>
      </c>
      <c r="E174" s="23" t="s">
        <v>1451</v>
      </c>
      <c r="F174" s="23" t="s">
        <v>1454</v>
      </c>
      <c r="G174" s="18" t="s">
        <v>1455</v>
      </c>
      <c r="H174" s="45"/>
      <c r="I174" s="23"/>
    </row>
    <row r="175" spans="1:9" s="17" customFormat="1" ht="38.25" customHeight="1" x14ac:dyDescent="0.15">
      <c r="A175" s="16" t="s">
        <v>1473</v>
      </c>
      <c r="B175" s="23" t="s">
        <v>1176</v>
      </c>
      <c r="C175" s="16" t="s">
        <v>834</v>
      </c>
      <c r="D175" s="16" t="s">
        <v>831</v>
      </c>
      <c r="E175" s="23" t="s">
        <v>1451</v>
      </c>
      <c r="F175" s="23" t="s">
        <v>1456</v>
      </c>
      <c r="G175" s="18" t="s">
        <v>1457</v>
      </c>
      <c r="H175" s="45">
        <v>950</v>
      </c>
      <c r="I175" s="23"/>
    </row>
    <row r="176" spans="1:9" s="17" customFormat="1" ht="38.25" customHeight="1" x14ac:dyDescent="0.15">
      <c r="A176" s="16"/>
      <c r="B176" s="23" t="s">
        <v>1176</v>
      </c>
      <c r="C176" s="16" t="s">
        <v>834</v>
      </c>
      <c r="D176" s="16" t="s">
        <v>831</v>
      </c>
      <c r="E176" s="23" t="s">
        <v>1451</v>
      </c>
      <c r="F176" s="23" t="s">
        <v>1458</v>
      </c>
      <c r="G176" s="18" t="s">
        <v>1459</v>
      </c>
      <c r="H176" s="45"/>
      <c r="I176" s="23"/>
    </row>
    <row r="177" spans="1:9" s="17" customFormat="1" ht="38.25" customHeight="1" x14ac:dyDescent="0.15">
      <c r="A177" s="16"/>
      <c r="B177" s="23" t="s">
        <v>1176</v>
      </c>
      <c r="C177" s="16" t="s">
        <v>834</v>
      </c>
      <c r="D177" s="16" t="s">
        <v>831</v>
      </c>
      <c r="E177" s="23" t="s">
        <v>1451</v>
      </c>
      <c r="F177" s="23" t="s">
        <v>1460</v>
      </c>
      <c r="G177" s="18" t="s">
        <v>1461</v>
      </c>
      <c r="H177" s="45"/>
      <c r="I177" s="23"/>
    </row>
    <row r="178" spans="1:9" s="17" customFormat="1" ht="38.25" customHeight="1" x14ac:dyDescent="0.15">
      <c r="A178" s="16"/>
      <c r="B178" s="23" t="s">
        <v>1176</v>
      </c>
      <c r="C178" s="16" t="s">
        <v>834</v>
      </c>
      <c r="D178" s="16" t="s">
        <v>831</v>
      </c>
      <c r="E178" s="23" t="s">
        <v>1451</v>
      </c>
      <c r="F178" s="23" t="s">
        <v>1462</v>
      </c>
      <c r="G178" s="18" t="s">
        <v>1463</v>
      </c>
      <c r="H178" s="45"/>
      <c r="I178" s="23"/>
    </row>
    <row r="179" spans="1:9" s="17" customFormat="1" ht="38.25" customHeight="1" x14ac:dyDescent="0.15">
      <c r="A179" s="16"/>
      <c r="B179" s="23" t="s">
        <v>1176</v>
      </c>
      <c r="C179" s="16" t="s">
        <v>834</v>
      </c>
      <c r="D179" s="16" t="s">
        <v>831</v>
      </c>
      <c r="E179" s="23" t="s">
        <v>1451</v>
      </c>
      <c r="F179" s="23" t="s">
        <v>1464</v>
      </c>
      <c r="G179" s="18" t="s">
        <v>1465</v>
      </c>
      <c r="H179" s="45"/>
      <c r="I179" s="23"/>
    </row>
    <row r="180" spans="1:9" s="17" customFormat="1" ht="38.25" customHeight="1" x14ac:dyDescent="0.15">
      <c r="A180" s="16"/>
      <c r="B180" s="23" t="s">
        <v>1176</v>
      </c>
      <c r="C180" s="16" t="s">
        <v>834</v>
      </c>
      <c r="D180" s="16" t="s">
        <v>831</v>
      </c>
      <c r="E180" s="23" t="s">
        <v>1451</v>
      </c>
      <c r="F180" s="23" t="s">
        <v>305</v>
      </c>
      <c r="G180" s="18" t="s">
        <v>1466</v>
      </c>
      <c r="H180" s="45"/>
      <c r="I180" s="23"/>
    </row>
    <row r="181" spans="1:9" s="17" customFormat="1" ht="38.25" customHeight="1" x14ac:dyDescent="0.15">
      <c r="A181" s="16"/>
      <c r="B181" s="23" t="s">
        <v>1176</v>
      </c>
      <c r="C181" s="16" t="s">
        <v>834</v>
      </c>
      <c r="D181" s="16" t="s">
        <v>831</v>
      </c>
      <c r="E181" s="23" t="s">
        <v>1451</v>
      </c>
      <c r="F181" s="23" t="s">
        <v>1467</v>
      </c>
      <c r="G181" s="18" t="s">
        <v>1468</v>
      </c>
      <c r="H181" s="45"/>
      <c r="I181" s="23"/>
    </row>
    <row r="182" spans="1:9" s="17" customFormat="1" ht="38.25" customHeight="1" x14ac:dyDescent="0.15">
      <c r="A182" s="16"/>
      <c r="B182" s="23" t="s">
        <v>1176</v>
      </c>
      <c r="C182" s="16" t="s">
        <v>834</v>
      </c>
      <c r="D182" s="16" t="s">
        <v>831</v>
      </c>
      <c r="E182" s="23" t="s">
        <v>1451</v>
      </c>
      <c r="F182" s="23" t="s">
        <v>1325</v>
      </c>
      <c r="G182" s="18" t="s">
        <v>1326</v>
      </c>
      <c r="H182" s="45"/>
      <c r="I182" s="23"/>
    </row>
    <row r="183" spans="1:9" s="17" customFormat="1" ht="13.5" customHeight="1" x14ac:dyDescent="0.15">
      <c r="A183" s="16"/>
      <c r="B183" s="16"/>
      <c r="C183" s="16"/>
      <c r="D183" s="16"/>
      <c r="E183" s="16"/>
      <c r="F183" s="23"/>
      <c r="G183" s="33" t="s">
        <v>159</v>
      </c>
      <c r="H183" s="21">
        <f>SUM(H8:H182)</f>
        <v>121110</v>
      </c>
      <c r="I183" s="23"/>
    </row>
    <row r="184" spans="1:9" s="17" customFormat="1" ht="13.5" customHeight="1" x14ac:dyDescent="0.15">
      <c r="A184" s="16"/>
      <c r="B184" s="16"/>
      <c r="C184" s="16"/>
      <c r="D184" s="16"/>
      <c r="E184" s="16"/>
      <c r="F184" s="23"/>
      <c r="G184" s="18"/>
      <c r="H184" s="45"/>
      <c r="I184" s="23"/>
    </row>
    <row r="185" spans="1:9" s="99" customFormat="1" ht="23.25" customHeight="1" x14ac:dyDescent="0.2">
      <c r="A185" s="96" t="s">
        <v>1171</v>
      </c>
      <c r="B185" s="94" t="s">
        <v>42</v>
      </c>
      <c r="C185" s="96" t="s">
        <v>47</v>
      </c>
      <c r="D185" s="94" t="s">
        <v>46</v>
      </c>
      <c r="E185" s="96" t="s">
        <v>40</v>
      </c>
      <c r="F185" s="97" t="s">
        <v>41</v>
      </c>
      <c r="G185" s="96"/>
      <c r="H185" s="98">
        <v>2400</v>
      </c>
      <c r="I185" s="94"/>
    </row>
    <row r="186" spans="1:9" s="17" customFormat="1" ht="13.5" customHeight="1" x14ac:dyDescent="0.15">
      <c r="A186" s="16"/>
      <c r="B186" s="16"/>
      <c r="C186" s="16"/>
      <c r="D186" s="16"/>
      <c r="E186" s="16"/>
      <c r="F186" s="23"/>
      <c r="G186" s="33" t="s">
        <v>160</v>
      </c>
      <c r="H186" s="21">
        <f>SUM(H185:H185)</f>
        <v>2400</v>
      </c>
      <c r="I186" s="23"/>
    </row>
    <row r="187" spans="1:9" s="17" customFormat="1" ht="13.5" customHeight="1" x14ac:dyDescent="0.15">
      <c r="A187" s="16"/>
      <c r="B187" s="16"/>
      <c r="C187" s="16"/>
      <c r="D187" s="16"/>
      <c r="E187" s="16"/>
      <c r="F187" s="23"/>
      <c r="G187" s="18"/>
      <c r="H187" s="45"/>
      <c r="I187" s="23"/>
    </row>
    <row r="188" spans="1:9" s="17" customFormat="1" ht="28.5" customHeight="1" x14ac:dyDescent="0.15">
      <c r="A188" s="16"/>
      <c r="B188" s="23" t="s">
        <v>1176</v>
      </c>
      <c r="C188" s="16" t="s">
        <v>37</v>
      </c>
      <c r="D188" s="16" t="s">
        <v>21</v>
      </c>
      <c r="E188" s="23" t="s">
        <v>1177</v>
      </c>
      <c r="F188" s="23" t="s">
        <v>1180</v>
      </c>
      <c r="G188" s="18" t="s">
        <v>1178</v>
      </c>
      <c r="H188" s="45"/>
      <c r="I188" s="23"/>
    </row>
    <row r="189" spans="1:9" s="17" customFormat="1" ht="28.5" customHeight="1" x14ac:dyDescent="0.15">
      <c r="A189" s="16"/>
      <c r="B189" s="23" t="s">
        <v>1176</v>
      </c>
      <c r="C189" s="16" t="s">
        <v>37</v>
      </c>
      <c r="D189" s="16" t="s">
        <v>21</v>
      </c>
      <c r="E189" s="23" t="s">
        <v>1177</v>
      </c>
      <c r="F189" s="23" t="s">
        <v>1179</v>
      </c>
      <c r="G189" s="18" t="s">
        <v>1181</v>
      </c>
      <c r="H189" s="45"/>
      <c r="I189" s="23"/>
    </row>
    <row r="190" spans="1:9" s="17" customFormat="1" ht="28.5" customHeight="1" x14ac:dyDescent="0.15">
      <c r="A190" s="16"/>
      <c r="B190" s="23" t="s">
        <v>1176</v>
      </c>
      <c r="C190" s="16" t="s">
        <v>37</v>
      </c>
      <c r="D190" s="16" t="s">
        <v>21</v>
      </c>
      <c r="E190" s="23" t="s">
        <v>1177</v>
      </c>
      <c r="F190" s="23" t="s">
        <v>1182</v>
      </c>
      <c r="G190" s="18" t="s">
        <v>1183</v>
      </c>
      <c r="H190" s="45"/>
      <c r="I190" s="23"/>
    </row>
    <row r="191" spans="1:9" s="17" customFormat="1" ht="28.5" customHeight="1" x14ac:dyDescent="0.15">
      <c r="A191" s="16"/>
      <c r="B191" s="23" t="s">
        <v>1176</v>
      </c>
      <c r="C191" s="16" t="s">
        <v>37</v>
      </c>
      <c r="D191" s="16" t="s">
        <v>21</v>
      </c>
      <c r="E191" s="23" t="s">
        <v>1177</v>
      </c>
      <c r="F191" s="23" t="s">
        <v>1184</v>
      </c>
      <c r="G191" s="18" t="s">
        <v>1185</v>
      </c>
      <c r="H191" s="45"/>
      <c r="I191" s="23"/>
    </row>
    <row r="192" spans="1:9" s="17" customFormat="1" ht="28.5" customHeight="1" x14ac:dyDescent="0.15">
      <c r="A192" s="16"/>
      <c r="B192" s="23" t="s">
        <v>1176</v>
      </c>
      <c r="C192" s="16" t="s">
        <v>37</v>
      </c>
      <c r="D192" s="16" t="s">
        <v>21</v>
      </c>
      <c r="E192" s="23" t="s">
        <v>1177</v>
      </c>
      <c r="F192" s="23" t="s">
        <v>1186</v>
      </c>
      <c r="G192" s="18" t="s">
        <v>1187</v>
      </c>
      <c r="H192" s="45"/>
      <c r="I192" s="23"/>
    </row>
    <row r="193" spans="1:9" s="17" customFormat="1" ht="28.5" customHeight="1" x14ac:dyDescent="0.15">
      <c r="A193" s="16"/>
      <c r="B193" s="23" t="s">
        <v>1176</v>
      </c>
      <c r="C193" s="16" t="s">
        <v>37</v>
      </c>
      <c r="D193" s="16" t="s">
        <v>21</v>
      </c>
      <c r="E193" s="23" t="s">
        <v>1177</v>
      </c>
      <c r="F193" s="23" t="s">
        <v>1188</v>
      </c>
      <c r="G193" s="18" t="s">
        <v>1189</v>
      </c>
      <c r="H193" s="45"/>
      <c r="I193" s="23"/>
    </row>
    <row r="194" spans="1:9" s="17" customFormat="1" ht="28.5" customHeight="1" x14ac:dyDescent="0.15">
      <c r="A194" s="16"/>
      <c r="B194" s="23" t="s">
        <v>1176</v>
      </c>
      <c r="C194" s="16" t="s">
        <v>37</v>
      </c>
      <c r="D194" s="16" t="s">
        <v>21</v>
      </c>
      <c r="E194" s="23" t="s">
        <v>1177</v>
      </c>
      <c r="F194" s="23" t="s">
        <v>1190</v>
      </c>
      <c r="G194" s="18" t="s">
        <v>1191</v>
      </c>
      <c r="H194" s="45"/>
      <c r="I194" s="23"/>
    </row>
    <row r="195" spans="1:9" s="34" customFormat="1" ht="28.5" customHeight="1" x14ac:dyDescent="0.15">
      <c r="A195" s="19" t="s">
        <v>1471</v>
      </c>
      <c r="B195" s="32" t="s">
        <v>1176</v>
      </c>
      <c r="C195" s="19" t="s">
        <v>37</v>
      </c>
      <c r="D195" s="19" t="s">
        <v>21</v>
      </c>
      <c r="E195" s="32" t="s">
        <v>1177</v>
      </c>
      <c r="F195" s="32" t="s">
        <v>1192</v>
      </c>
      <c r="G195" s="33" t="s">
        <v>1193</v>
      </c>
      <c r="H195" s="21">
        <v>4000</v>
      </c>
      <c r="I195" s="32"/>
    </row>
    <row r="196" spans="1:9" s="34" customFormat="1" ht="28.5" customHeight="1" x14ac:dyDescent="0.15">
      <c r="A196" s="19" t="s">
        <v>1471</v>
      </c>
      <c r="B196" s="32" t="s">
        <v>1176</v>
      </c>
      <c r="C196" s="19" t="s">
        <v>37</v>
      </c>
      <c r="D196" s="19" t="s">
        <v>21</v>
      </c>
      <c r="E196" s="32" t="s">
        <v>1177</v>
      </c>
      <c r="F196" s="32" t="s">
        <v>1195</v>
      </c>
      <c r="G196" s="33" t="s">
        <v>1194</v>
      </c>
      <c r="H196" s="21">
        <v>4000</v>
      </c>
      <c r="I196" s="32"/>
    </row>
    <row r="197" spans="1:9" s="34" customFormat="1" ht="28.5" customHeight="1" x14ac:dyDescent="0.15">
      <c r="A197" s="19" t="s">
        <v>1471</v>
      </c>
      <c r="B197" s="32" t="s">
        <v>1176</v>
      </c>
      <c r="C197" s="19" t="s">
        <v>37</v>
      </c>
      <c r="D197" s="19" t="s">
        <v>21</v>
      </c>
      <c r="E197" s="32" t="s">
        <v>1177</v>
      </c>
      <c r="F197" s="32" t="s">
        <v>1196</v>
      </c>
      <c r="G197" s="33" t="s">
        <v>1197</v>
      </c>
      <c r="H197" s="21">
        <v>4000</v>
      </c>
      <c r="I197" s="32"/>
    </row>
    <row r="198" spans="1:9" s="34" customFormat="1" ht="28.5" customHeight="1" x14ac:dyDescent="0.15">
      <c r="A198" s="19" t="s">
        <v>1471</v>
      </c>
      <c r="B198" s="32" t="s">
        <v>1176</v>
      </c>
      <c r="C198" s="19" t="s">
        <v>37</v>
      </c>
      <c r="D198" s="19" t="s">
        <v>21</v>
      </c>
      <c r="E198" s="32" t="s">
        <v>1177</v>
      </c>
      <c r="F198" s="32" t="s">
        <v>1198</v>
      </c>
      <c r="G198" s="33" t="s">
        <v>1199</v>
      </c>
      <c r="H198" s="21">
        <v>4000</v>
      </c>
      <c r="I198" s="32"/>
    </row>
    <row r="199" spans="1:9" s="34" customFormat="1" ht="28.5" customHeight="1" x14ac:dyDescent="0.15">
      <c r="A199" s="19" t="s">
        <v>1471</v>
      </c>
      <c r="B199" s="32" t="s">
        <v>1176</v>
      </c>
      <c r="C199" s="19" t="s">
        <v>37</v>
      </c>
      <c r="D199" s="19" t="s">
        <v>21</v>
      </c>
      <c r="E199" s="32" t="s">
        <v>1177</v>
      </c>
      <c r="F199" s="32" t="s">
        <v>1201</v>
      </c>
      <c r="G199" s="33" t="s">
        <v>1200</v>
      </c>
      <c r="H199" s="21">
        <v>4000</v>
      </c>
      <c r="I199" s="32"/>
    </row>
    <row r="200" spans="1:9" s="34" customFormat="1" ht="28.5" customHeight="1" x14ac:dyDescent="0.15">
      <c r="A200" s="19" t="s">
        <v>1471</v>
      </c>
      <c r="B200" s="32" t="s">
        <v>1176</v>
      </c>
      <c r="C200" s="19" t="s">
        <v>37</v>
      </c>
      <c r="D200" s="19" t="s">
        <v>21</v>
      </c>
      <c r="E200" s="32" t="s">
        <v>1177</v>
      </c>
      <c r="F200" s="32" t="s">
        <v>1202</v>
      </c>
      <c r="G200" s="33" t="s">
        <v>1203</v>
      </c>
      <c r="H200" s="21">
        <v>4000</v>
      </c>
      <c r="I200" s="32"/>
    </row>
    <row r="201" spans="1:9" s="34" customFormat="1" ht="28.5" customHeight="1" x14ac:dyDescent="0.15">
      <c r="A201" s="19" t="s">
        <v>1471</v>
      </c>
      <c r="B201" s="32" t="s">
        <v>1176</v>
      </c>
      <c r="C201" s="19" t="s">
        <v>37</v>
      </c>
      <c r="D201" s="19" t="s">
        <v>21</v>
      </c>
      <c r="E201" s="32" t="s">
        <v>1177</v>
      </c>
      <c r="F201" s="32" t="s">
        <v>1204</v>
      </c>
      <c r="G201" s="33" t="s">
        <v>1205</v>
      </c>
      <c r="H201" s="21">
        <v>4000</v>
      </c>
      <c r="I201" s="32"/>
    </row>
    <row r="202" spans="1:9" s="34" customFormat="1" ht="28.5" customHeight="1" x14ac:dyDescent="0.15">
      <c r="A202" s="19" t="s">
        <v>1471</v>
      </c>
      <c r="B202" s="32" t="s">
        <v>1176</v>
      </c>
      <c r="C202" s="19" t="s">
        <v>37</v>
      </c>
      <c r="D202" s="19" t="s">
        <v>21</v>
      </c>
      <c r="E202" s="32" t="s">
        <v>1177</v>
      </c>
      <c r="F202" s="32" t="s">
        <v>1206</v>
      </c>
      <c r="G202" s="33" t="s">
        <v>1207</v>
      </c>
      <c r="H202" s="21">
        <v>4000</v>
      </c>
      <c r="I202" s="32"/>
    </row>
    <row r="203" spans="1:9" s="34" customFormat="1" ht="28.5" customHeight="1" x14ac:dyDescent="0.15">
      <c r="A203" s="19" t="s">
        <v>1471</v>
      </c>
      <c r="B203" s="32" t="s">
        <v>1176</v>
      </c>
      <c r="C203" s="19" t="s">
        <v>37</v>
      </c>
      <c r="D203" s="19" t="s">
        <v>21</v>
      </c>
      <c r="E203" s="32" t="s">
        <v>1177</v>
      </c>
      <c r="F203" s="32" t="s">
        <v>1208</v>
      </c>
      <c r="G203" s="33" t="s">
        <v>1209</v>
      </c>
      <c r="H203" s="21">
        <v>4000</v>
      </c>
      <c r="I203" s="32"/>
    </row>
    <row r="204" spans="1:9" s="34" customFormat="1" ht="28.5" customHeight="1" x14ac:dyDescent="0.15">
      <c r="A204" s="19" t="s">
        <v>1471</v>
      </c>
      <c r="B204" s="32" t="s">
        <v>1176</v>
      </c>
      <c r="C204" s="19" t="s">
        <v>37</v>
      </c>
      <c r="D204" s="19" t="s">
        <v>21</v>
      </c>
      <c r="E204" s="32" t="s">
        <v>1177</v>
      </c>
      <c r="F204" s="32" t="s">
        <v>1210</v>
      </c>
      <c r="G204" s="33" t="s">
        <v>1211</v>
      </c>
      <c r="H204" s="21">
        <v>4000</v>
      </c>
      <c r="I204" s="32"/>
    </row>
    <row r="205" spans="1:9" s="34" customFormat="1" ht="28.5" customHeight="1" x14ac:dyDescent="0.15">
      <c r="A205" s="19" t="s">
        <v>1471</v>
      </c>
      <c r="B205" s="32" t="s">
        <v>1176</v>
      </c>
      <c r="C205" s="19" t="s">
        <v>37</v>
      </c>
      <c r="D205" s="19" t="s">
        <v>21</v>
      </c>
      <c r="E205" s="32" t="s">
        <v>1177</v>
      </c>
      <c r="F205" s="32" t="s">
        <v>1212</v>
      </c>
      <c r="G205" s="33" t="s">
        <v>1213</v>
      </c>
      <c r="H205" s="21">
        <v>4000</v>
      </c>
      <c r="I205" s="32"/>
    </row>
    <row r="206" spans="1:9" s="34" customFormat="1" ht="28.5" customHeight="1" x14ac:dyDescent="0.15">
      <c r="A206" s="19" t="s">
        <v>1471</v>
      </c>
      <c r="B206" s="32" t="s">
        <v>1176</v>
      </c>
      <c r="C206" s="19" t="s">
        <v>37</v>
      </c>
      <c r="D206" s="19" t="s">
        <v>21</v>
      </c>
      <c r="E206" s="32" t="s">
        <v>1177</v>
      </c>
      <c r="F206" s="32" t="s">
        <v>1214</v>
      </c>
      <c r="G206" s="33" t="s">
        <v>1215</v>
      </c>
      <c r="H206" s="21">
        <v>4000</v>
      </c>
      <c r="I206" s="32"/>
    </row>
    <row r="207" spans="1:9" s="34" customFormat="1" ht="28.5" customHeight="1" x14ac:dyDescent="0.15">
      <c r="A207" s="19" t="s">
        <v>1471</v>
      </c>
      <c r="B207" s="32" t="s">
        <v>1176</v>
      </c>
      <c r="C207" s="19" t="s">
        <v>37</v>
      </c>
      <c r="D207" s="19" t="s">
        <v>21</v>
      </c>
      <c r="E207" s="32" t="s">
        <v>1177</v>
      </c>
      <c r="F207" s="32" t="s">
        <v>1469</v>
      </c>
      <c r="G207" s="33" t="s">
        <v>1216</v>
      </c>
      <c r="H207" s="21">
        <v>4000</v>
      </c>
      <c r="I207" s="32"/>
    </row>
    <row r="208" spans="1:9" s="34" customFormat="1" ht="28.5" customHeight="1" x14ac:dyDescent="0.15">
      <c r="A208" s="19" t="s">
        <v>1471</v>
      </c>
      <c r="B208" s="32" t="s">
        <v>1176</v>
      </c>
      <c r="C208" s="19" t="s">
        <v>37</v>
      </c>
      <c r="D208" s="19" t="s">
        <v>21</v>
      </c>
      <c r="E208" s="32" t="s">
        <v>1177</v>
      </c>
      <c r="F208" s="32" t="s">
        <v>303</v>
      </c>
      <c r="G208" s="33" t="s">
        <v>1217</v>
      </c>
      <c r="H208" s="21">
        <v>4000</v>
      </c>
      <c r="I208" s="32"/>
    </row>
    <row r="209" spans="1:9" s="17" customFormat="1" ht="38.25" customHeight="1" x14ac:dyDescent="0.15">
      <c r="A209" s="16" t="s">
        <v>1476</v>
      </c>
      <c r="B209" s="23" t="s">
        <v>1176</v>
      </c>
      <c r="C209" s="16" t="s">
        <v>37</v>
      </c>
      <c r="D209" s="16" t="s">
        <v>21</v>
      </c>
      <c r="E209" s="23" t="s">
        <v>1218</v>
      </c>
      <c r="F209" s="23" t="s">
        <v>1219</v>
      </c>
      <c r="G209" s="18" t="s">
        <v>1220</v>
      </c>
      <c r="H209" s="45"/>
      <c r="I209" s="23"/>
    </row>
    <row r="210" spans="1:9" s="17" customFormat="1" ht="38.25" customHeight="1" x14ac:dyDescent="0.15">
      <c r="A210" s="16" t="s">
        <v>1476</v>
      </c>
      <c r="B210" s="23" t="s">
        <v>1176</v>
      </c>
      <c r="C210" s="16" t="s">
        <v>37</v>
      </c>
      <c r="D210" s="16" t="s">
        <v>21</v>
      </c>
      <c r="E210" s="23" t="s">
        <v>1218</v>
      </c>
      <c r="F210" s="23" t="s">
        <v>1221</v>
      </c>
      <c r="G210" s="18" t="s">
        <v>1222</v>
      </c>
      <c r="H210" s="45"/>
      <c r="I210" s="23"/>
    </row>
    <row r="211" spans="1:9" s="17" customFormat="1" ht="38.25" customHeight="1" x14ac:dyDescent="0.15">
      <c r="A211" s="16" t="s">
        <v>1476</v>
      </c>
      <c r="B211" s="23" t="s">
        <v>1176</v>
      </c>
      <c r="C211" s="16" t="s">
        <v>37</v>
      </c>
      <c r="D211" s="16" t="s">
        <v>21</v>
      </c>
      <c r="E211" s="23" t="s">
        <v>1218</v>
      </c>
      <c r="F211" s="23" t="s">
        <v>1223</v>
      </c>
      <c r="G211" s="18" t="s">
        <v>1224</v>
      </c>
      <c r="H211" s="45"/>
      <c r="I211" s="23"/>
    </row>
    <row r="212" spans="1:9" s="17" customFormat="1" ht="38.25" customHeight="1" x14ac:dyDescent="0.15">
      <c r="A212" s="16" t="s">
        <v>1476</v>
      </c>
      <c r="B212" s="23" t="s">
        <v>1176</v>
      </c>
      <c r="C212" s="16" t="s">
        <v>37</v>
      </c>
      <c r="D212" s="16" t="s">
        <v>21</v>
      </c>
      <c r="E212" s="23" t="s">
        <v>1218</v>
      </c>
      <c r="F212" s="23" t="s">
        <v>1225</v>
      </c>
      <c r="G212" s="18" t="s">
        <v>1226</v>
      </c>
      <c r="H212" s="45"/>
      <c r="I212" s="23"/>
    </row>
    <row r="213" spans="1:9" s="17" customFormat="1" ht="38.25" customHeight="1" x14ac:dyDescent="0.15">
      <c r="A213" s="16" t="s">
        <v>1476</v>
      </c>
      <c r="B213" s="23" t="s">
        <v>1176</v>
      </c>
      <c r="C213" s="16" t="s">
        <v>37</v>
      </c>
      <c r="D213" s="16" t="s">
        <v>21</v>
      </c>
      <c r="E213" s="23" t="s">
        <v>1218</v>
      </c>
      <c r="F213" s="23" t="s">
        <v>1227</v>
      </c>
      <c r="G213" s="18" t="s">
        <v>1228</v>
      </c>
      <c r="H213" s="45"/>
      <c r="I213" s="23"/>
    </row>
    <row r="214" spans="1:9" s="17" customFormat="1" ht="38.25" customHeight="1" x14ac:dyDescent="0.15">
      <c r="A214" s="16" t="s">
        <v>1476</v>
      </c>
      <c r="B214" s="23" t="s">
        <v>1176</v>
      </c>
      <c r="C214" s="16" t="s">
        <v>37</v>
      </c>
      <c r="D214" s="16" t="s">
        <v>21</v>
      </c>
      <c r="E214" s="23" t="s">
        <v>1218</v>
      </c>
      <c r="F214" s="23" t="s">
        <v>1229</v>
      </c>
      <c r="G214" s="18" t="s">
        <v>1230</v>
      </c>
      <c r="H214" s="45"/>
      <c r="I214" s="23"/>
    </row>
    <row r="215" spans="1:9" s="17" customFormat="1" ht="38.25" customHeight="1" x14ac:dyDescent="0.15">
      <c r="A215" s="16" t="s">
        <v>1476</v>
      </c>
      <c r="B215" s="23" t="s">
        <v>1176</v>
      </c>
      <c r="C215" s="16" t="s">
        <v>37</v>
      </c>
      <c r="D215" s="16" t="s">
        <v>21</v>
      </c>
      <c r="E215" s="23" t="s">
        <v>1218</v>
      </c>
      <c r="F215" s="23" t="s">
        <v>1231</v>
      </c>
      <c r="G215" s="18" t="s">
        <v>1232</v>
      </c>
      <c r="H215" s="45"/>
      <c r="I215" s="23"/>
    </row>
    <row r="216" spans="1:9" s="17" customFormat="1" ht="38.25" customHeight="1" x14ac:dyDescent="0.15">
      <c r="A216" s="16" t="s">
        <v>1476</v>
      </c>
      <c r="B216" s="23" t="s">
        <v>1176</v>
      </c>
      <c r="C216" s="16" t="s">
        <v>37</v>
      </c>
      <c r="D216" s="16" t="s">
        <v>21</v>
      </c>
      <c r="E216" s="23" t="s">
        <v>1218</v>
      </c>
      <c r="F216" s="23" t="s">
        <v>1233</v>
      </c>
      <c r="G216" s="18" t="s">
        <v>1234</v>
      </c>
      <c r="H216" s="45"/>
      <c r="I216" s="23"/>
    </row>
    <row r="217" spans="1:9" s="17" customFormat="1" ht="38.25" customHeight="1" x14ac:dyDescent="0.15">
      <c r="A217" s="16" t="s">
        <v>1476</v>
      </c>
      <c r="B217" s="23" t="s">
        <v>1176</v>
      </c>
      <c r="C217" s="16" t="s">
        <v>37</v>
      </c>
      <c r="D217" s="16" t="s">
        <v>21</v>
      </c>
      <c r="E217" s="23" t="s">
        <v>1218</v>
      </c>
      <c r="F217" s="23" t="s">
        <v>1235</v>
      </c>
      <c r="G217" s="18" t="s">
        <v>1236</v>
      </c>
      <c r="H217" s="45"/>
      <c r="I217" s="23"/>
    </row>
    <row r="218" spans="1:9" s="17" customFormat="1" ht="38.25" customHeight="1" x14ac:dyDescent="0.15">
      <c r="A218" s="16" t="s">
        <v>1476</v>
      </c>
      <c r="B218" s="23" t="s">
        <v>1176</v>
      </c>
      <c r="C218" s="16" t="s">
        <v>37</v>
      </c>
      <c r="D218" s="16" t="s">
        <v>21</v>
      </c>
      <c r="E218" s="23" t="s">
        <v>1218</v>
      </c>
      <c r="F218" s="23" t="s">
        <v>1237</v>
      </c>
      <c r="G218" s="18" t="s">
        <v>1238</v>
      </c>
      <c r="H218" s="45"/>
      <c r="I218" s="23"/>
    </row>
    <row r="219" spans="1:9" s="17" customFormat="1" ht="38.25" customHeight="1" x14ac:dyDescent="0.15">
      <c r="A219" s="16" t="s">
        <v>1476</v>
      </c>
      <c r="B219" s="23" t="s">
        <v>1176</v>
      </c>
      <c r="C219" s="16" t="s">
        <v>37</v>
      </c>
      <c r="D219" s="16" t="s">
        <v>21</v>
      </c>
      <c r="E219" s="23" t="s">
        <v>1218</v>
      </c>
      <c r="F219" s="23" t="s">
        <v>1239</v>
      </c>
      <c r="G219" s="18" t="s">
        <v>1240</v>
      </c>
      <c r="H219" s="45"/>
      <c r="I219" s="23"/>
    </row>
    <row r="220" spans="1:9" s="17" customFormat="1" ht="38.25" customHeight="1" x14ac:dyDescent="0.15">
      <c r="A220" s="16" t="s">
        <v>1476</v>
      </c>
      <c r="B220" s="23" t="s">
        <v>1176</v>
      </c>
      <c r="C220" s="16" t="s">
        <v>37</v>
      </c>
      <c r="D220" s="16" t="s">
        <v>21</v>
      </c>
      <c r="E220" s="23" t="s">
        <v>1218</v>
      </c>
      <c r="F220" s="23" t="s">
        <v>1241</v>
      </c>
      <c r="G220" s="18" t="s">
        <v>1242</v>
      </c>
      <c r="H220" s="45"/>
      <c r="I220" s="23"/>
    </row>
    <row r="221" spans="1:9" s="17" customFormat="1" ht="38.25" customHeight="1" x14ac:dyDescent="0.15">
      <c r="A221" s="16" t="s">
        <v>1476</v>
      </c>
      <c r="B221" s="23" t="s">
        <v>1176</v>
      </c>
      <c r="C221" s="16" t="s">
        <v>37</v>
      </c>
      <c r="D221" s="16" t="s">
        <v>21</v>
      </c>
      <c r="E221" s="23" t="s">
        <v>1218</v>
      </c>
      <c r="F221" s="23" t="s">
        <v>1243</v>
      </c>
      <c r="G221" s="18" t="s">
        <v>1244</v>
      </c>
      <c r="H221" s="45"/>
      <c r="I221" s="23"/>
    </row>
    <row r="222" spans="1:9" s="17" customFormat="1" ht="38.25" customHeight="1" x14ac:dyDescent="0.15">
      <c r="A222" s="16" t="s">
        <v>1476</v>
      </c>
      <c r="B222" s="23" t="s">
        <v>1176</v>
      </c>
      <c r="C222" s="16" t="s">
        <v>37</v>
      </c>
      <c r="D222" s="16" t="s">
        <v>21</v>
      </c>
      <c r="E222" s="23" t="s">
        <v>1218</v>
      </c>
      <c r="F222" s="23" t="s">
        <v>1245</v>
      </c>
      <c r="G222" s="18" t="s">
        <v>1246</v>
      </c>
      <c r="H222" s="45"/>
      <c r="I222" s="23"/>
    </row>
    <row r="223" spans="1:9" s="17" customFormat="1" ht="38.25" customHeight="1" x14ac:dyDescent="0.15">
      <c r="A223" s="16" t="s">
        <v>1476</v>
      </c>
      <c r="B223" s="23" t="s">
        <v>1176</v>
      </c>
      <c r="C223" s="16" t="s">
        <v>37</v>
      </c>
      <c r="D223" s="16" t="s">
        <v>21</v>
      </c>
      <c r="E223" s="23" t="s">
        <v>1218</v>
      </c>
      <c r="F223" s="23" t="s">
        <v>1247</v>
      </c>
      <c r="G223" s="18" t="s">
        <v>1248</v>
      </c>
      <c r="H223" s="45"/>
      <c r="I223" s="23"/>
    </row>
    <row r="224" spans="1:9" s="17" customFormat="1" ht="38.25" customHeight="1" x14ac:dyDescent="0.15">
      <c r="A224" s="16" t="s">
        <v>1476</v>
      </c>
      <c r="B224" s="23" t="s">
        <v>1176</v>
      </c>
      <c r="C224" s="16" t="s">
        <v>37</v>
      </c>
      <c r="D224" s="16" t="s">
        <v>21</v>
      </c>
      <c r="E224" s="23" t="s">
        <v>1218</v>
      </c>
      <c r="F224" s="23" t="s">
        <v>1249</v>
      </c>
      <c r="G224" s="18" t="s">
        <v>1250</v>
      </c>
      <c r="H224" s="45"/>
      <c r="I224" s="23"/>
    </row>
    <row r="225" spans="1:9" s="34" customFormat="1" ht="38.25" customHeight="1" x14ac:dyDescent="0.15">
      <c r="A225" s="19" t="s">
        <v>1476</v>
      </c>
      <c r="B225" s="32" t="s">
        <v>1176</v>
      </c>
      <c r="C225" s="19" t="s">
        <v>37</v>
      </c>
      <c r="D225" s="19" t="s">
        <v>21</v>
      </c>
      <c r="E225" s="32" t="s">
        <v>1218</v>
      </c>
      <c r="F225" s="32" t="s">
        <v>1251</v>
      </c>
      <c r="G225" s="33" t="s">
        <v>1252</v>
      </c>
      <c r="H225" s="21">
        <v>541</v>
      </c>
      <c r="I225" s="32"/>
    </row>
    <row r="226" spans="1:9" s="34" customFormat="1" ht="38.25" customHeight="1" x14ac:dyDescent="0.15">
      <c r="A226" s="19" t="s">
        <v>1476</v>
      </c>
      <c r="B226" s="32" t="s">
        <v>1176</v>
      </c>
      <c r="C226" s="19" t="s">
        <v>37</v>
      </c>
      <c r="D226" s="19" t="s">
        <v>21</v>
      </c>
      <c r="E226" s="32" t="s">
        <v>1218</v>
      </c>
      <c r="F226" s="32" t="s">
        <v>1253</v>
      </c>
      <c r="G226" s="33" t="s">
        <v>1254</v>
      </c>
      <c r="H226" s="21">
        <v>1082</v>
      </c>
      <c r="I226" s="32"/>
    </row>
    <row r="227" spans="1:9" s="34" customFormat="1" ht="38.25" customHeight="1" x14ac:dyDescent="0.15">
      <c r="A227" s="19" t="s">
        <v>1476</v>
      </c>
      <c r="B227" s="32" t="s">
        <v>1176</v>
      </c>
      <c r="C227" s="19" t="s">
        <v>37</v>
      </c>
      <c r="D227" s="19" t="s">
        <v>21</v>
      </c>
      <c r="E227" s="32" t="s">
        <v>1218</v>
      </c>
      <c r="F227" s="32" t="s">
        <v>1255</v>
      </c>
      <c r="G227" s="33" t="s">
        <v>1256</v>
      </c>
      <c r="H227" s="21">
        <v>1082</v>
      </c>
      <c r="I227" s="32"/>
    </row>
    <row r="228" spans="1:9" s="34" customFormat="1" ht="38.25" customHeight="1" x14ac:dyDescent="0.15">
      <c r="A228" s="19" t="s">
        <v>1476</v>
      </c>
      <c r="B228" s="32" t="s">
        <v>1176</v>
      </c>
      <c r="C228" s="19" t="s">
        <v>37</v>
      </c>
      <c r="D228" s="19" t="s">
        <v>21</v>
      </c>
      <c r="E228" s="32" t="s">
        <v>1218</v>
      </c>
      <c r="F228" s="32" t="s">
        <v>1257</v>
      </c>
      <c r="G228" s="33" t="s">
        <v>1258</v>
      </c>
      <c r="H228" s="21">
        <v>1082</v>
      </c>
      <c r="I228" s="32"/>
    </row>
    <row r="229" spans="1:9" s="34" customFormat="1" ht="38.25" customHeight="1" x14ac:dyDescent="0.15">
      <c r="A229" s="19" t="s">
        <v>1476</v>
      </c>
      <c r="B229" s="32" t="s">
        <v>1176</v>
      </c>
      <c r="C229" s="19" t="s">
        <v>37</v>
      </c>
      <c r="D229" s="19" t="s">
        <v>21</v>
      </c>
      <c r="E229" s="32" t="s">
        <v>1218</v>
      </c>
      <c r="F229" s="32" t="s">
        <v>1259</v>
      </c>
      <c r="G229" s="33" t="s">
        <v>1260</v>
      </c>
      <c r="H229" s="21">
        <v>1082</v>
      </c>
      <c r="I229" s="32"/>
    </row>
    <row r="230" spans="1:9" s="34" customFormat="1" ht="38.25" customHeight="1" x14ac:dyDescent="0.15">
      <c r="A230" s="19" t="s">
        <v>1476</v>
      </c>
      <c r="B230" s="32" t="s">
        <v>1176</v>
      </c>
      <c r="C230" s="19" t="s">
        <v>37</v>
      </c>
      <c r="D230" s="19" t="s">
        <v>21</v>
      </c>
      <c r="E230" s="32" t="s">
        <v>1218</v>
      </c>
      <c r="F230" s="32" t="s">
        <v>1261</v>
      </c>
      <c r="G230" s="33" t="s">
        <v>1262</v>
      </c>
      <c r="H230" s="21">
        <v>1082</v>
      </c>
      <c r="I230" s="32"/>
    </row>
    <row r="231" spans="1:9" s="34" customFormat="1" ht="38.25" customHeight="1" x14ac:dyDescent="0.15">
      <c r="A231" s="19" t="s">
        <v>1476</v>
      </c>
      <c r="B231" s="32" t="s">
        <v>1176</v>
      </c>
      <c r="C231" s="19" t="s">
        <v>37</v>
      </c>
      <c r="D231" s="19" t="s">
        <v>21</v>
      </c>
      <c r="E231" s="32" t="s">
        <v>1218</v>
      </c>
      <c r="F231" s="32" t="s">
        <v>1263</v>
      </c>
      <c r="G231" s="33" t="s">
        <v>1264</v>
      </c>
      <c r="H231" s="21">
        <v>1082</v>
      </c>
      <c r="I231" s="32"/>
    </row>
    <row r="232" spans="1:9" s="34" customFormat="1" ht="38.25" customHeight="1" x14ac:dyDescent="0.15">
      <c r="A232" s="19" t="s">
        <v>1476</v>
      </c>
      <c r="B232" s="32" t="s">
        <v>1176</v>
      </c>
      <c r="C232" s="19" t="s">
        <v>37</v>
      </c>
      <c r="D232" s="19" t="s">
        <v>21</v>
      </c>
      <c r="E232" s="32" t="s">
        <v>1218</v>
      </c>
      <c r="F232" s="32" t="s">
        <v>1265</v>
      </c>
      <c r="G232" s="33" t="s">
        <v>1266</v>
      </c>
      <c r="H232" s="21">
        <v>1082</v>
      </c>
      <c r="I232" s="32"/>
    </row>
    <row r="233" spans="1:9" s="34" customFormat="1" ht="38.25" customHeight="1" x14ac:dyDescent="0.15">
      <c r="A233" s="19" t="s">
        <v>1476</v>
      </c>
      <c r="B233" s="32" t="s">
        <v>1176</v>
      </c>
      <c r="C233" s="19" t="s">
        <v>37</v>
      </c>
      <c r="D233" s="19" t="s">
        <v>21</v>
      </c>
      <c r="E233" s="32" t="s">
        <v>1218</v>
      </c>
      <c r="F233" s="32" t="s">
        <v>1267</v>
      </c>
      <c r="G233" s="33" t="s">
        <v>1268</v>
      </c>
      <c r="H233" s="21">
        <v>1082</v>
      </c>
      <c r="I233" s="32"/>
    </row>
    <row r="234" spans="1:9" s="34" customFormat="1" ht="38.25" customHeight="1" x14ac:dyDescent="0.15">
      <c r="A234" s="19" t="s">
        <v>1476</v>
      </c>
      <c r="B234" s="32" t="s">
        <v>1176</v>
      </c>
      <c r="C234" s="19" t="s">
        <v>37</v>
      </c>
      <c r="D234" s="19" t="s">
        <v>21</v>
      </c>
      <c r="E234" s="32" t="s">
        <v>1218</v>
      </c>
      <c r="F234" s="32" t="s">
        <v>1269</v>
      </c>
      <c r="G234" s="33" t="s">
        <v>1270</v>
      </c>
      <c r="H234" s="21">
        <v>1082</v>
      </c>
      <c r="I234" s="32"/>
    </row>
    <row r="235" spans="1:9" s="34" customFormat="1" ht="38.25" customHeight="1" x14ac:dyDescent="0.15">
      <c r="A235" s="19" t="s">
        <v>1476</v>
      </c>
      <c r="B235" s="32" t="s">
        <v>1176</v>
      </c>
      <c r="C235" s="19" t="s">
        <v>37</v>
      </c>
      <c r="D235" s="19" t="s">
        <v>21</v>
      </c>
      <c r="E235" s="32" t="s">
        <v>1218</v>
      </c>
      <c r="F235" s="32" t="s">
        <v>1271</v>
      </c>
      <c r="G235" s="33" t="s">
        <v>1272</v>
      </c>
      <c r="H235" s="21">
        <v>1082</v>
      </c>
      <c r="I235" s="32"/>
    </row>
    <row r="236" spans="1:9" s="34" customFormat="1" ht="38.25" customHeight="1" x14ac:dyDescent="0.15">
      <c r="A236" s="19" t="s">
        <v>1476</v>
      </c>
      <c r="B236" s="32" t="s">
        <v>1176</v>
      </c>
      <c r="C236" s="19" t="s">
        <v>37</v>
      </c>
      <c r="D236" s="19" t="s">
        <v>21</v>
      </c>
      <c r="E236" s="32" t="s">
        <v>1218</v>
      </c>
      <c r="F236" s="32" t="s">
        <v>1273</v>
      </c>
      <c r="G236" s="33" t="s">
        <v>1274</v>
      </c>
      <c r="H236" s="21">
        <v>1082</v>
      </c>
      <c r="I236" s="32"/>
    </row>
    <row r="237" spans="1:9" s="34" customFormat="1" ht="38.25" customHeight="1" x14ac:dyDescent="0.15">
      <c r="A237" s="19" t="s">
        <v>1476</v>
      </c>
      <c r="B237" s="32" t="s">
        <v>1176</v>
      </c>
      <c r="C237" s="19" t="s">
        <v>37</v>
      </c>
      <c r="D237" s="19" t="s">
        <v>21</v>
      </c>
      <c r="E237" s="32" t="s">
        <v>1218</v>
      </c>
      <c r="F237" s="32" t="s">
        <v>1275</v>
      </c>
      <c r="G237" s="33" t="s">
        <v>1276</v>
      </c>
      <c r="H237" s="21">
        <v>1082</v>
      </c>
      <c r="I237" s="32"/>
    </row>
    <row r="238" spans="1:9" s="34" customFormat="1" ht="38.25" customHeight="1" x14ac:dyDescent="0.15">
      <c r="A238" s="19" t="s">
        <v>1476</v>
      </c>
      <c r="B238" s="32" t="s">
        <v>1176</v>
      </c>
      <c r="C238" s="19" t="s">
        <v>37</v>
      </c>
      <c r="D238" s="19" t="s">
        <v>21</v>
      </c>
      <c r="E238" s="32" t="s">
        <v>1218</v>
      </c>
      <c r="F238" s="32" t="s">
        <v>1277</v>
      </c>
      <c r="G238" s="33" t="s">
        <v>1278</v>
      </c>
      <c r="H238" s="21">
        <v>1082</v>
      </c>
      <c r="I238" s="32"/>
    </row>
    <row r="239" spans="1:9" s="34" customFormat="1" ht="38.25" customHeight="1" x14ac:dyDescent="0.15">
      <c r="A239" s="19" t="s">
        <v>1476</v>
      </c>
      <c r="B239" s="32" t="s">
        <v>1176</v>
      </c>
      <c r="C239" s="19" t="s">
        <v>37</v>
      </c>
      <c r="D239" s="19" t="s">
        <v>21</v>
      </c>
      <c r="E239" s="32" t="s">
        <v>1218</v>
      </c>
      <c r="F239" s="32" t="s">
        <v>1279</v>
      </c>
      <c r="G239" s="33" t="s">
        <v>1280</v>
      </c>
      <c r="H239" s="21">
        <v>1082</v>
      </c>
      <c r="I239" s="32"/>
    </row>
    <row r="240" spans="1:9" s="34" customFormat="1" ht="38.25" customHeight="1" x14ac:dyDescent="0.15">
      <c r="A240" s="19" t="s">
        <v>1476</v>
      </c>
      <c r="B240" s="32" t="s">
        <v>1176</v>
      </c>
      <c r="C240" s="19" t="s">
        <v>37</v>
      </c>
      <c r="D240" s="19" t="s">
        <v>21</v>
      </c>
      <c r="E240" s="32" t="s">
        <v>1218</v>
      </c>
      <c r="F240" s="32" t="s">
        <v>1281</v>
      </c>
      <c r="G240" s="33" t="s">
        <v>1282</v>
      </c>
      <c r="H240" s="21">
        <v>1082</v>
      </c>
      <c r="I240" s="32"/>
    </row>
    <row r="241" spans="1:9" s="34" customFormat="1" ht="38.25" customHeight="1" x14ac:dyDescent="0.15">
      <c r="A241" s="19" t="s">
        <v>1476</v>
      </c>
      <c r="B241" s="32" t="s">
        <v>1176</v>
      </c>
      <c r="C241" s="19" t="s">
        <v>37</v>
      </c>
      <c r="D241" s="19" t="s">
        <v>21</v>
      </c>
      <c r="E241" s="32" t="s">
        <v>1218</v>
      </c>
      <c r="F241" s="32" t="s">
        <v>1283</v>
      </c>
      <c r="G241" s="33" t="s">
        <v>1284</v>
      </c>
      <c r="H241" s="21">
        <v>1082</v>
      </c>
      <c r="I241" s="32"/>
    </row>
    <row r="242" spans="1:9" s="34" customFormat="1" ht="38.25" customHeight="1" x14ac:dyDescent="0.15">
      <c r="A242" s="19" t="s">
        <v>1476</v>
      </c>
      <c r="B242" s="32" t="s">
        <v>1176</v>
      </c>
      <c r="C242" s="19" t="s">
        <v>37</v>
      </c>
      <c r="D242" s="19" t="s">
        <v>21</v>
      </c>
      <c r="E242" s="32" t="s">
        <v>1218</v>
      </c>
      <c r="F242" s="32" t="s">
        <v>1285</v>
      </c>
      <c r="G242" s="33" t="s">
        <v>1286</v>
      </c>
      <c r="H242" s="21">
        <v>1082</v>
      </c>
      <c r="I242" s="32"/>
    </row>
    <row r="243" spans="1:9" s="34" customFormat="1" ht="38.25" customHeight="1" x14ac:dyDescent="0.15">
      <c r="A243" s="19" t="s">
        <v>1476</v>
      </c>
      <c r="B243" s="32" t="s">
        <v>1176</v>
      </c>
      <c r="C243" s="19" t="s">
        <v>37</v>
      </c>
      <c r="D243" s="19" t="s">
        <v>21</v>
      </c>
      <c r="E243" s="32" t="s">
        <v>1218</v>
      </c>
      <c r="F243" s="32" t="s">
        <v>1287</v>
      </c>
      <c r="G243" s="33" t="s">
        <v>1288</v>
      </c>
      <c r="H243" s="21">
        <v>1082</v>
      </c>
      <c r="I243" s="32"/>
    </row>
    <row r="244" spans="1:9" s="34" customFormat="1" ht="38.25" customHeight="1" x14ac:dyDescent="0.15">
      <c r="A244" s="19" t="s">
        <v>1476</v>
      </c>
      <c r="B244" s="32" t="s">
        <v>1176</v>
      </c>
      <c r="C244" s="19" t="s">
        <v>37</v>
      </c>
      <c r="D244" s="19" t="s">
        <v>21</v>
      </c>
      <c r="E244" s="32" t="s">
        <v>1218</v>
      </c>
      <c r="F244" s="32" t="s">
        <v>1289</v>
      </c>
      <c r="G244" s="33" t="s">
        <v>1290</v>
      </c>
      <c r="H244" s="21">
        <v>1082</v>
      </c>
      <c r="I244" s="32"/>
    </row>
    <row r="245" spans="1:9" s="34" customFormat="1" ht="38.25" customHeight="1" x14ac:dyDescent="0.15">
      <c r="A245" s="19" t="s">
        <v>1476</v>
      </c>
      <c r="B245" s="32" t="s">
        <v>1176</v>
      </c>
      <c r="C245" s="19" t="s">
        <v>37</v>
      </c>
      <c r="D245" s="19" t="s">
        <v>21</v>
      </c>
      <c r="E245" s="32" t="s">
        <v>1218</v>
      </c>
      <c r="F245" s="32" t="s">
        <v>1291</v>
      </c>
      <c r="G245" s="33" t="s">
        <v>1292</v>
      </c>
      <c r="H245" s="21">
        <v>1082</v>
      </c>
      <c r="I245" s="32"/>
    </row>
    <row r="246" spans="1:9" s="34" customFormat="1" ht="38.25" customHeight="1" x14ac:dyDescent="0.15">
      <c r="A246" s="19" t="s">
        <v>1476</v>
      </c>
      <c r="B246" s="32" t="s">
        <v>1176</v>
      </c>
      <c r="C246" s="19" t="s">
        <v>37</v>
      </c>
      <c r="D246" s="19" t="s">
        <v>21</v>
      </c>
      <c r="E246" s="32" t="s">
        <v>1218</v>
      </c>
      <c r="F246" s="32" t="s">
        <v>1293</v>
      </c>
      <c r="G246" s="33" t="s">
        <v>1294</v>
      </c>
      <c r="H246" s="21">
        <v>1082</v>
      </c>
      <c r="I246" s="32"/>
    </row>
    <row r="247" spans="1:9" s="34" customFormat="1" ht="38.25" customHeight="1" x14ac:dyDescent="0.15">
      <c r="A247" s="19" t="s">
        <v>1476</v>
      </c>
      <c r="B247" s="32" t="s">
        <v>1176</v>
      </c>
      <c r="C247" s="19" t="s">
        <v>37</v>
      </c>
      <c r="D247" s="19" t="s">
        <v>21</v>
      </c>
      <c r="E247" s="32" t="s">
        <v>1218</v>
      </c>
      <c r="F247" s="32" t="s">
        <v>1295</v>
      </c>
      <c r="G247" s="33" t="s">
        <v>1296</v>
      </c>
      <c r="H247" s="21">
        <v>1082</v>
      </c>
      <c r="I247" s="32"/>
    </row>
    <row r="248" spans="1:9" s="34" customFormat="1" ht="38.25" customHeight="1" x14ac:dyDescent="0.15">
      <c r="A248" s="19" t="s">
        <v>1476</v>
      </c>
      <c r="B248" s="32" t="s">
        <v>1176</v>
      </c>
      <c r="C248" s="19" t="s">
        <v>37</v>
      </c>
      <c r="D248" s="19" t="s">
        <v>21</v>
      </c>
      <c r="E248" s="32" t="s">
        <v>1218</v>
      </c>
      <c r="F248" s="32" t="s">
        <v>1297</v>
      </c>
      <c r="G248" s="33" t="s">
        <v>1298</v>
      </c>
      <c r="H248" s="21">
        <v>1082</v>
      </c>
      <c r="I248" s="32"/>
    </row>
    <row r="249" spans="1:9" s="34" customFormat="1" ht="38.25" customHeight="1" x14ac:dyDescent="0.15">
      <c r="A249" s="19" t="s">
        <v>1476</v>
      </c>
      <c r="B249" s="32" t="s">
        <v>1176</v>
      </c>
      <c r="C249" s="19" t="s">
        <v>37</v>
      </c>
      <c r="D249" s="19" t="s">
        <v>21</v>
      </c>
      <c r="E249" s="32" t="s">
        <v>1218</v>
      </c>
      <c r="F249" s="32" t="s">
        <v>1299</v>
      </c>
      <c r="G249" s="33" t="s">
        <v>1300</v>
      </c>
      <c r="H249" s="21">
        <v>1082</v>
      </c>
      <c r="I249" s="32"/>
    </row>
    <row r="250" spans="1:9" s="34" customFormat="1" ht="38.25" customHeight="1" x14ac:dyDescent="0.15">
      <c r="A250" s="19" t="s">
        <v>1476</v>
      </c>
      <c r="B250" s="32" t="s">
        <v>1176</v>
      </c>
      <c r="C250" s="19" t="s">
        <v>37</v>
      </c>
      <c r="D250" s="19" t="s">
        <v>21</v>
      </c>
      <c r="E250" s="32" t="s">
        <v>1218</v>
      </c>
      <c r="F250" s="32" t="s">
        <v>1301</v>
      </c>
      <c r="G250" s="33" t="s">
        <v>1302</v>
      </c>
      <c r="H250" s="21">
        <v>1082</v>
      </c>
      <c r="I250" s="32"/>
    </row>
    <row r="251" spans="1:9" s="34" customFormat="1" ht="38.25" customHeight="1" x14ac:dyDescent="0.15">
      <c r="A251" s="19" t="s">
        <v>1476</v>
      </c>
      <c r="B251" s="32" t="s">
        <v>1176</v>
      </c>
      <c r="C251" s="19" t="s">
        <v>37</v>
      </c>
      <c r="D251" s="19" t="s">
        <v>21</v>
      </c>
      <c r="E251" s="32" t="s">
        <v>1218</v>
      </c>
      <c r="F251" s="32" t="s">
        <v>1304</v>
      </c>
      <c r="G251" s="33" t="s">
        <v>1303</v>
      </c>
      <c r="H251" s="21">
        <v>1082</v>
      </c>
      <c r="I251" s="32"/>
    </row>
    <row r="252" spans="1:9" s="34" customFormat="1" ht="38.25" customHeight="1" x14ac:dyDescent="0.15">
      <c r="A252" s="19" t="s">
        <v>1476</v>
      </c>
      <c r="B252" s="32" t="s">
        <v>1176</v>
      </c>
      <c r="C252" s="19" t="s">
        <v>37</v>
      </c>
      <c r="D252" s="19" t="s">
        <v>21</v>
      </c>
      <c r="E252" s="32" t="s">
        <v>1218</v>
      </c>
      <c r="F252" s="32" t="s">
        <v>1305</v>
      </c>
      <c r="G252" s="33" t="s">
        <v>1306</v>
      </c>
      <c r="H252" s="21">
        <v>1082</v>
      </c>
      <c r="I252" s="32"/>
    </row>
    <row r="253" spans="1:9" s="34" customFormat="1" ht="38.25" customHeight="1" x14ac:dyDescent="0.15">
      <c r="A253" s="19" t="s">
        <v>1476</v>
      </c>
      <c r="B253" s="32" t="s">
        <v>1176</v>
      </c>
      <c r="C253" s="19" t="s">
        <v>37</v>
      </c>
      <c r="D253" s="19" t="s">
        <v>21</v>
      </c>
      <c r="E253" s="32" t="s">
        <v>1218</v>
      </c>
      <c r="F253" s="32" t="s">
        <v>1307</v>
      </c>
      <c r="G253" s="33" t="s">
        <v>1308</v>
      </c>
      <c r="H253" s="21">
        <v>1082</v>
      </c>
      <c r="I253" s="32"/>
    </row>
    <row r="254" spans="1:9" s="34" customFormat="1" ht="38.25" customHeight="1" x14ac:dyDescent="0.15">
      <c r="A254" s="19" t="s">
        <v>1476</v>
      </c>
      <c r="B254" s="32" t="s">
        <v>1176</v>
      </c>
      <c r="C254" s="19" t="s">
        <v>37</v>
      </c>
      <c r="D254" s="19" t="s">
        <v>21</v>
      </c>
      <c r="E254" s="32" t="s">
        <v>1218</v>
      </c>
      <c r="F254" s="32" t="s">
        <v>1309</v>
      </c>
      <c r="G254" s="33" t="s">
        <v>1310</v>
      </c>
      <c r="H254" s="21">
        <v>1082</v>
      </c>
      <c r="I254" s="32"/>
    </row>
    <row r="255" spans="1:9" s="34" customFormat="1" ht="38.25" customHeight="1" x14ac:dyDescent="0.15">
      <c r="A255" s="19" t="s">
        <v>1476</v>
      </c>
      <c r="B255" s="32" t="s">
        <v>1176</v>
      </c>
      <c r="C255" s="19" t="s">
        <v>37</v>
      </c>
      <c r="D255" s="19" t="s">
        <v>21</v>
      </c>
      <c r="E255" s="32" t="s">
        <v>1218</v>
      </c>
      <c r="F255" s="32" t="s">
        <v>1311</v>
      </c>
      <c r="G255" s="33" t="s">
        <v>1312</v>
      </c>
      <c r="H255" s="21">
        <v>1082</v>
      </c>
      <c r="I255" s="32"/>
    </row>
    <row r="256" spans="1:9" s="34" customFormat="1" ht="38.25" customHeight="1" x14ac:dyDescent="0.15">
      <c r="A256" s="19" t="s">
        <v>1476</v>
      </c>
      <c r="B256" s="32" t="s">
        <v>1176</v>
      </c>
      <c r="C256" s="19" t="s">
        <v>37</v>
      </c>
      <c r="D256" s="19" t="s">
        <v>21</v>
      </c>
      <c r="E256" s="32" t="s">
        <v>1218</v>
      </c>
      <c r="F256" s="32" t="s">
        <v>1313</v>
      </c>
      <c r="G256" s="33" t="s">
        <v>1314</v>
      </c>
      <c r="H256" s="21">
        <v>1082</v>
      </c>
      <c r="I256" s="32"/>
    </row>
    <row r="257" spans="1:9" s="34" customFormat="1" ht="38.25" customHeight="1" x14ac:dyDescent="0.15">
      <c r="A257" s="19" t="s">
        <v>1476</v>
      </c>
      <c r="B257" s="32" t="s">
        <v>1176</v>
      </c>
      <c r="C257" s="19" t="s">
        <v>37</v>
      </c>
      <c r="D257" s="19" t="s">
        <v>21</v>
      </c>
      <c r="E257" s="32" t="s">
        <v>1218</v>
      </c>
      <c r="F257" s="32" t="s">
        <v>1315</v>
      </c>
      <c r="G257" s="33" t="s">
        <v>1316</v>
      </c>
      <c r="H257" s="21">
        <v>1082</v>
      </c>
      <c r="I257" s="32"/>
    </row>
    <row r="258" spans="1:9" s="34" customFormat="1" ht="38.25" customHeight="1" x14ac:dyDescent="0.15">
      <c r="A258" s="19" t="s">
        <v>1476</v>
      </c>
      <c r="B258" s="32" t="s">
        <v>1176</v>
      </c>
      <c r="C258" s="19" t="s">
        <v>37</v>
      </c>
      <c r="D258" s="19" t="s">
        <v>21</v>
      </c>
      <c r="E258" s="32" t="s">
        <v>1218</v>
      </c>
      <c r="F258" s="32" t="s">
        <v>1317</v>
      </c>
      <c r="G258" s="33" t="s">
        <v>1318</v>
      </c>
      <c r="H258" s="21">
        <v>1082</v>
      </c>
      <c r="I258" s="32"/>
    </row>
    <row r="259" spans="1:9" s="34" customFormat="1" ht="38.25" customHeight="1" x14ac:dyDescent="0.15">
      <c r="A259" s="19" t="s">
        <v>1476</v>
      </c>
      <c r="B259" s="32" t="s">
        <v>1176</v>
      </c>
      <c r="C259" s="19" t="s">
        <v>37</v>
      </c>
      <c r="D259" s="19" t="s">
        <v>21</v>
      </c>
      <c r="E259" s="32" t="s">
        <v>1218</v>
      </c>
      <c r="F259" s="32" t="s">
        <v>1319</v>
      </c>
      <c r="G259" s="33" t="s">
        <v>1320</v>
      </c>
      <c r="H259" s="21">
        <v>1082</v>
      </c>
      <c r="I259" s="32"/>
    </row>
    <row r="260" spans="1:9" s="34" customFormat="1" ht="38.25" customHeight="1" x14ac:dyDescent="0.15">
      <c r="A260" s="19" t="s">
        <v>1476</v>
      </c>
      <c r="B260" s="32" t="s">
        <v>1176</v>
      </c>
      <c r="C260" s="19" t="s">
        <v>37</v>
      </c>
      <c r="D260" s="19" t="s">
        <v>21</v>
      </c>
      <c r="E260" s="32" t="s">
        <v>1218</v>
      </c>
      <c r="F260" s="32" t="s">
        <v>1322</v>
      </c>
      <c r="G260" s="33" t="s">
        <v>1321</v>
      </c>
      <c r="H260" s="21">
        <v>1082</v>
      </c>
      <c r="I260" s="32"/>
    </row>
    <row r="261" spans="1:9" s="34" customFormat="1" ht="38.25" customHeight="1" x14ac:dyDescent="0.15">
      <c r="A261" s="19" t="s">
        <v>1476</v>
      </c>
      <c r="B261" s="32" t="s">
        <v>1176</v>
      </c>
      <c r="C261" s="19" t="s">
        <v>37</v>
      </c>
      <c r="D261" s="19" t="s">
        <v>21</v>
      </c>
      <c r="E261" s="32" t="s">
        <v>1218</v>
      </c>
      <c r="F261" s="32" t="s">
        <v>1323</v>
      </c>
      <c r="G261" s="33" t="s">
        <v>1324</v>
      </c>
      <c r="H261" s="21">
        <v>1082</v>
      </c>
      <c r="I261" s="32"/>
    </row>
    <row r="262" spans="1:9" s="34" customFormat="1" ht="38.25" customHeight="1" x14ac:dyDescent="0.15">
      <c r="A262" s="19" t="s">
        <v>1476</v>
      </c>
      <c r="B262" s="32" t="s">
        <v>1176</v>
      </c>
      <c r="C262" s="19" t="s">
        <v>37</v>
      </c>
      <c r="D262" s="19" t="s">
        <v>21</v>
      </c>
      <c r="E262" s="32" t="s">
        <v>1218</v>
      </c>
      <c r="F262" s="32" t="s">
        <v>1325</v>
      </c>
      <c r="G262" s="33" t="s">
        <v>1326</v>
      </c>
      <c r="H262" s="21">
        <v>1082</v>
      </c>
      <c r="I262" s="32"/>
    </row>
    <row r="263" spans="1:9" s="34" customFormat="1" ht="38.25" customHeight="1" x14ac:dyDescent="0.15">
      <c r="A263" s="19" t="s">
        <v>1476</v>
      </c>
      <c r="B263" s="32" t="s">
        <v>1176</v>
      </c>
      <c r="C263" s="19" t="s">
        <v>37</v>
      </c>
      <c r="D263" s="19" t="s">
        <v>21</v>
      </c>
      <c r="E263" s="32" t="s">
        <v>1218</v>
      </c>
      <c r="F263" s="32" t="s">
        <v>1327</v>
      </c>
      <c r="G263" s="33" t="s">
        <v>1328</v>
      </c>
      <c r="H263" s="21">
        <v>1082</v>
      </c>
      <c r="I263" s="32"/>
    </row>
    <row r="264" spans="1:9" s="17" customFormat="1" ht="27.75" customHeight="1" x14ac:dyDescent="0.15">
      <c r="A264" s="16" t="s">
        <v>1479</v>
      </c>
      <c r="B264" s="23" t="s">
        <v>1176</v>
      </c>
      <c r="C264" s="16" t="s">
        <v>37</v>
      </c>
      <c r="D264" s="16" t="s">
        <v>21</v>
      </c>
      <c r="E264" s="23" t="s">
        <v>1329</v>
      </c>
      <c r="F264" s="23" t="s">
        <v>1330</v>
      </c>
      <c r="G264" s="18" t="s">
        <v>1331</v>
      </c>
      <c r="H264" s="45">
        <v>900</v>
      </c>
      <c r="I264" s="23"/>
    </row>
    <row r="265" spans="1:9" s="17" customFormat="1" ht="27.75" customHeight="1" x14ac:dyDescent="0.15">
      <c r="A265" s="16"/>
      <c r="B265" s="23" t="s">
        <v>1176</v>
      </c>
      <c r="C265" s="16" t="s">
        <v>37</v>
      </c>
      <c r="D265" s="16" t="s">
        <v>21</v>
      </c>
      <c r="E265" s="23" t="s">
        <v>1329</v>
      </c>
      <c r="F265" s="23" t="s">
        <v>1332</v>
      </c>
      <c r="G265" s="18" t="s">
        <v>1333</v>
      </c>
      <c r="H265" s="45"/>
      <c r="I265" s="23"/>
    </row>
    <row r="266" spans="1:9" s="17" customFormat="1" ht="27.75" customHeight="1" x14ac:dyDescent="0.15">
      <c r="A266" s="16"/>
      <c r="B266" s="23" t="s">
        <v>1176</v>
      </c>
      <c r="C266" s="16" t="s">
        <v>37</v>
      </c>
      <c r="D266" s="16" t="s">
        <v>21</v>
      </c>
      <c r="E266" s="23" t="s">
        <v>1329</v>
      </c>
      <c r="F266" s="23" t="s">
        <v>1334</v>
      </c>
      <c r="G266" s="18" t="s">
        <v>1335</v>
      </c>
      <c r="H266" s="45"/>
      <c r="I266" s="23"/>
    </row>
    <row r="267" spans="1:9" s="17" customFormat="1" ht="27.75" customHeight="1" x14ac:dyDescent="0.15">
      <c r="A267" s="16"/>
      <c r="B267" s="23" t="s">
        <v>1176</v>
      </c>
      <c r="C267" s="16" t="s">
        <v>37</v>
      </c>
      <c r="D267" s="16" t="s">
        <v>21</v>
      </c>
      <c r="E267" s="23" t="s">
        <v>1329</v>
      </c>
      <c r="F267" s="23" t="s">
        <v>1336</v>
      </c>
      <c r="G267" s="18" t="s">
        <v>1337</v>
      </c>
      <c r="H267" s="45"/>
      <c r="I267" s="23"/>
    </row>
    <row r="268" spans="1:9" s="17" customFormat="1" ht="27.75" customHeight="1" x14ac:dyDescent="0.15">
      <c r="A268" s="16"/>
      <c r="B268" s="23" t="s">
        <v>1176</v>
      </c>
      <c r="C268" s="16" t="s">
        <v>37</v>
      </c>
      <c r="D268" s="16" t="s">
        <v>21</v>
      </c>
      <c r="E268" s="23" t="s">
        <v>1329</v>
      </c>
      <c r="F268" s="23" t="s">
        <v>1338</v>
      </c>
      <c r="G268" s="18" t="s">
        <v>1339</v>
      </c>
      <c r="H268" s="45"/>
      <c r="I268" s="23"/>
    </row>
    <row r="269" spans="1:9" s="17" customFormat="1" ht="27.75" customHeight="1" x14ac:dyDescent="0.15">
      <c r="A269" s="16"/>
      <c r="B269" s="23" t="s">
        <v>1176</v>
      </c>
      <c r="C269" s="16" t="s">
        <v>37</v>
      </c>
      <c r="D269" s="16" t="s">
        <v>21</v>
      </c>
      <c r="E269" s="23" t="s">
        <v>1329</v>
      </c>
      <c r="F269" s="23" t="s">
        <v>1340</v>
      </c>
      <c r="G269" s="18" t="s">
        <v>1341</v>
      </c>
      <c r="H269" s="45"/>
      <c r="I269" s="23"/>
    </row>
    <row r="270" spans="1:9" s="17" customFormat="1" ht="27.75" customHeight="1" x14ac:dyDescent="0.15">
      <c r="A270" s="16"/>
      <c r="B270" s="23" t="s">
        <v>1176</v>
      </c>
      <c r="C270" s="16" t="s">
        <v>37</v>
      </c>
      <c r="D270" s="16" t="s">
        <v>21</v>
      </c>
      <c r="E270" s="23" t="s">
        <v>1329</v>
      </c>
      <c r="F270" s="23" t="s">
        <v>122</v>
      </c>
      <c r="G270" s="18" t="s">
        <v>1342</v>
      </c>
      <c r="H270" s="45"/>
      <c r="I270" s="23"/>
    </row>
    <row r="271" spans="1:9" s="17" customFormat="1" ht="27.75" customHeight="1" x14ac:dyDescent="0.15">
      <c r="A271" s="16"/>
      <c r="B271" s="23" t="s">
        <v>1176</v>
      </c>
      <c r="C271" s="16" t="s">
        <v>37</v>
      </c>
      <c r="D271" s="16" t="s">
        <v>21</v>
      </c>
      <c r="E271" s="23" t="s">
        <v>1329</v>
      </c>
      <c r="F271" s="23" t="s">
        <v>1343</v>
      </c>
      <c r="G271" s="18" t="s">
        <v>1344</v>
      </c>
      <c r="H271" s="45"/>
      <c r="I271" s="23"/>
    </row>
    <row r="272" spans="1:9" s="17" customFormat="1" ht="27.75" customHeight="1" x14ac:dyDescent="0.15">
      <c r="A272" s="16"/>
      <c r="B272" s="23" t="s">
        <v>1176</v>
      </c>
      <c r="C272" s="16" t="s">
        <v>37</v>
      </c>
      <c r="D272" s="16" t="s">
        <v>21</v>
      </c>
      <c r="E272" s="23" t="s">
        <v>1329</v>
      </c>
      <c r="F272" s="23" t="s">
        <v>1345</v>
      </c>
      <c r="G272" s="18" t="s">
        <v>1346</v>
      </c>
      <c r="H272" s="45"/>
      <c r="I272" s="23"/>
    </row>
    <row r="273" spans="1:10" s="17" customFormat="1" ht="27.75" customHeight="1" x14ac:dyDescent="0.15">
      <c r="A273" s="16"/>
      <c r="B273" s="23" t="s">
        <v>1176</v>
      </c>
      <c r="C273" s="16" t="s">
        <v>37</v>
      </c>
      <c r="D273" s="16" t="s">
        <v>21</v>
      </c>
      <c r="E273" s="23" t="s">
        <v>1329</v>
      </c>
      <c r="F273" s="23" t="s">
        <v>1347</v>
      </c>
      <c r="G273" s="18" t="s">
        <v>1348</v>
      </c>
      <c r="H273" s="45"/>
      <c r="I273" s="23"/>
    </row>
    <row r="274" spans="1:10" s="17" customFormat="1" ht="27.75" customHeight="1" x14ac:dyDescent="0.15">
      <c r="A274" s="16"/>
      <c r="B274" s="54" t="s">
        <v>1176</v>
      </c>
      <c r="C274" s="16" t="s">
        <v>37</v>
      </c>
      <c r="D274" s="16" t="s">
        <v>21</v>
      </c>
      <c r="E274" s="54" t="s">
        <v>1329</v>
      </c>
      <c r="F274" s="54" t="s">
        <v>1349</v>
      </c>
      <c r="G274" s="83" t="s">
        <v>1470</v>
      </c>
      <c r="H274" s="45"/>
      <c r="I274" s="54"/>
      <c r="J274" s="60"/>
    </row>
    <row r="275" spans="1:10" s="17" customFormat="1" ht="27.75" customHeight="1" x14ac:dyDescent="0.15">
      <c r="A275" s="16"/>
      <c r="B275" s="23" t="s">
        <v>1176</v>
      </c>
      <c r="C275" s="16" t="s">
        <v>37</v>
      </c>
      <c r="D275" s="16" t="s">
        <v>21</v>
      </c>
      <c r="E275" s="23" t="s">
        <v>1329</v>
      </c>
      <c r="F275" s="23" t="s">
        <v>1350</v>
      </c>
      <c r="G275" s="18" t="s">
        <v>1351</v>
      </c>
      <c r="H275" s="45"/>
      <c r="I275" s="23"/>
    </row>
    <row r="276" spans="1:10" s="17" customFormat="1" ht="27.75" customHeight="1" x14ac:dyDescent="0.15">
      <c r="A276" s="16"/>
      <c r="B276" s="23" t="s">
        <v>1176</v>
      </c>
      <c r="C276" s="16" t="s">
        <v>37</v>
      </c>
      <c r="D276" s="16" t="s">
        <v>21</v>
      </c>
      <c r="E276" s="23" t="s">
        <v>1329</v>
      </c>
      <c r="F276" s="23" t="s">
        <v>1352</v>
      </c>
      <c r="G276" s="18" t="s">
        <v>1353</v>
      </c>
      <c r="H276" s="45"/>
      <c r="I276" s="23"/>
    </row>
    <row r="277" spans="1:10" s="17" customFormat="1" ht="27.75" customHeight="1" x14ac:dyDescent="0.15">
      <c r="A277" s="16"/>
      <c r="B277" s="23" t="s">
        <v>1176</v>
      </c>
      <c r="C277" s="16" t="s">
        <v>37</v>
      </c>
      <c r="D277" s="16" t="s">
        <v>21</v>
      </c>
      <c r="E277" s="23" t="s">
        <v>1329</v>
      </c>
      <c r="F277" s="23" t="s">
        <v>1354</v>
      </c>
      <c r="G277" s="18" t="s">
        <v>1355</v>
      </c>
      <c r="H277" s="45"/>
      <c r="I277" s="23"/>
    </row>
    <row r="278" spans="1:10" s="17" customFormat="1" ht="27.75" customHeight="1" x14ac:dyDescent="0.15">
      <c r="A278" s="16"/>
      <c r="B278" s="23" t="s">
        <v>1176</v>
      </c>
      <c r="C278" s="16" t="s">
        <v>37</v>
      </c>
      <c r="D278" s="16" t="s">
        <v>21</v>
      </c>
      <c r="E278" s="23" t="s">
        <v>1329</v>
      </c>
      <c r="F278" s="23" t="s">
        <v>1356</v>
      </c>
      <c r="G278" s="18" t="s">
        <v>1357</v>
      </c>
      <c r="H278" s="45"/>
      <c r="I278" s="23"/>
    </row>
    <row r="279" spans="1:10" s="17" customFormat="1" ht="27.75" customHeight="1" x14ac:dyDescent="0.15">
      <c r="A279" s="16"/>
      <c r="B279" s="23" t="s">
        <v>1176</v>
      </c>
      <c r="C279" s="16" t="s">
        <v>37</v>
      </c>
      <c r="D279" s="16" t="s">
        <v>21</v>
      </c>
      <c r="E279" s="23" t="s">
        <v>1329</v>
      </c>
      <c r="F279" s="23" t="s">
        <v>610</v>
      </c>
      <c r="G279" s="18" t="s">
        <v>1358</v>
      </c>
      <c r="H279" s="45"/>
      <c r="I279" s="23"/>
    </row>
    <row r="280" spans="1:10" s="17" customFormat="1" ht="27.75" customHeight="1" x14ac:dyDescent="0.15">
      <c r="A280" s="16"/>
      <c r="B280" s="23" t="s">
        <v>1176</v>
      </c>
      <c r="C280" s="16" t="s">
        <v>37</v>
      </c>
      <c r="D280" s="16" t="s">
        <v>21</v>
      </c>
      <c r="E280" s="23" t="s">
        <v>1329</v>
      </c>
      <c r="F280" s="23" t="s">
        <v>1359</v>
      </c>
      <c r="G280" s="18" t="s">
        <v>1360</v>
      </c>
      <c r="H280" s="45"/>
      <c r="I280" s="23"/>
    </row>
    <row r="281" spans="1:10" s="17" customFormat="1" ht="27.75" customHeight="1" x14ac:dyDescent="0.15">
      <c r="A281" s="16"/>
      <c r="B281" s="23" t="s">
        <v>1176</v>
      </c>
      <c r="C281" s="16" t="s">
        <v>37</v>
      </c>
      <c r="D281" s="16" t="s">
        <v>21</v>
      </c>
      <c r="E281" s="23" t="s">
        <v>1329</v>
      </c>
      <c r="F281" s="23" t="s">
        <v>1361</v>
      </c>
      <c r="G281" s="18" t="s">
        <v>1362</v>
      </c>
      <c r="H281" s="45"/>
      <c r="I281" s="23"/>
    </row>
    <row r="282" spans="1:10" s="34" customFormat="1" ht="27.75" customHeight="1" x14ac:dyDescent="0.15">
      <c r="A282" s="19" t="s">
        <v>158</v>
      </c>
      <c r="B282" s="32" t="s">
        <v>1176</v>
      </c>
      <c r="C282" s="19" t="s">
        <v>37</v>
      </c>
      <c r="D282" s="19" t="s">
        <v>21</v>
      </c>
      <c r="E282" s="32" t="s">
        <v>1329</v>
      </c>
      <c r="F282" s="32" t="s">
        <v>1363</v>
      </c>
      <c r="G282" s="33" t="s">
        <v>1364</v>
      </c>
      <c r="H282" s="21">
        <v>630</v>
      </c>
      <c r="I282" s="32"/>
    </row>
    <row r="283" spans="1:10" s="34" customFormat="1" ht="27.75" customHeight="1" x14ac:dyDescent="0.15">
      <c r="A283" s="19" t="s">
        <v>158</v>
      </c>
      <c r="B283" s="32" t="s">
        <v>1176</v>
      </c>
      <c r="C283" s="19" t="s">
        <v>37</v>
      </c>
      <c r="D283" s="19" t="s">
        <v>21</v>
      </c>
      <c r="E283" s="32" t="s">
        <v>1329</v>
      </c>
      <c r="F283" s="32" t="s">
        <v>1365</v>
      </c>
      <c r="G283" s="33" t="s">
        <v>1366</v>
      </c>
      <c r="H283" s="21">
        <v>900</v>
      </c>
      <c r="I283" s="32"/>
    </row>
    <row r="284" spans="1:10" s="34" customFormat="1" ht="27.75" customHeight="1" x14ac:dyDescent="0.15">
      <c r="A284" s="19" t="s">
        <v>158</v>
      </c>
      <c r="B284" s="32" t="s">
        <v>1176</v>
      </c>
      <c r="C284" s="19" t="s">
        <v>37</v>
      </c>
      <c r="D284" s="19" t="s">
        <v>21</v>
      </c>
      <c r="E284" s="32" t="s">
        <v>1329</v>
      </c>
      <c r="F284" s="32" t="s">
        <v>1367</v>
      </c>
      <c r="G284" s="33" t="s">
        <v>613</v>
      </c>
      <c r="H284" s="21">
        <v>900</v>
      </c>
      <c r="I284" s="32"/>
    </row>
    <row r="285" spans="1:10" s="34" customFormat="1" ht="27.75" customHeight="1" x14ac:dyDescent="0.15">
      <c r="A285" s="19" t="s">
        <v>158</v>
      </c>
      <c r="B285" s="32" t="s">
        <v>1176</v>
      </c>
      <c r="C285" s="19" t="s">
        <v>37</v>
      </c>
      <c r="D285" s="19" t="s">
        <v>21</v>
      </c>
      <c r="E285" s="32" t="s">
        <v>1329</v>
      </c>
      <c r="F285" s="32" t="s">
        <v>1368</v>
      </c>
      <c r="G285" s="33" t="s">
        <v>1369</v>
      </c>
      <c r="H285" s="21">
        <v>900</v>
      </c>
      <c r="I285" s="32"/>
    </row>
    <row r="286" spans="1:10" s="34" customFormat="1" ht="27.75" customHeight="1" x14ac:dyDescent="0.15">
      <c r="A286" s="19" t="s">
        <v>158</v>
      </c>
      <c r="B286" s="32" t="s">
        <v>1176</v>
      </c>
      <c r="C286" s="19" t="s">
        <v>37</v>
      </c>
      <c r="D286" s="19" t="s">
        <v>21</v>
      </c>
      <c r="E286" s="32" t="s">
        <v>1329</v>
      </c>
      <c r="F286" s="32" t="s">
        <v>1370</v>
      </c>
      <c r="G286" s="33" t="s">
        <v>1371</v>
      </c>
      <c r="H286" s="21">
        <v>900</v>
      </c>
      <c r="I286" s="32"/>
    </row>
    <row r="287" spans="1:10" s="34" customFormat="1" ht="27.75" customHeight="1" x14ac:dyDescent="0.15">
      <c r="A287" s="19" t="s">
        <v>158</v>
      </c>
      <c r="B287" s="32" t="s">
        <v>1176</v>
      </c>
      <c r="C287" s="19" t="s">
        <v>37</v>
      </c>
      <c r="D287" s="19" t="s">
        <v>21</v>
      </c>
      <c r="E287" s="32" t="s">
        <v>1329</v>
      </c>
      <c r="F287" s="32" t="s">
        <v>1372</v>
      </c>
      <c r="G287" s="33" t="s">
        <v>1373</v>
      </c>
      <c r="H287" s="21">
        <v>900</v>
      </c>
      <c r="I287" s="32"/>
    </row>
    <row r="288" spans="1:10" s="34" customFormat="1" ht="27.75" customHeight="1" x14ac:dyDescent="0.15">
      <c r="A288" s="19" t="s">
        <v>158</v>
      </c>
      <c r="B288" s="32" t="s">
        <v>1176</v>
      </c>
      <c r="C288" s="19" t="s">
        <v>37</v>
      </c>
      <c r="D288" s="19" t="s">
        <v>21</v>
      </c>
      <c r="E288" s="32" t="s">
        <v>1329</v>
      </c>
      <c r="F288" s="32" t="s">
        <v>1374</v>
      </c>
      <c r="G288" s="33" t="s">
        <v>1375</v>
      </c>
      <c r="H288" s="21">
        <v>900</v>
      </c>
      <c r="I288" s="32"/>
    </row>
    <row r="289" spans="1:9" s="34" customFormat="1" ht="27.75" customHeight="1" x14ac:dyDescent="0.15">
      <c r="A289" s="19" t="s">
        <v>158</v>
      </c>
      <c r="B289" s="32" t="s">
        <v>1176</v>
      </c>
      <c r="C289" s="19" t="s">
        <v>37</v>
      </c>
      <c r="D289" s="19" t="s">
        <v>21</v>
      </c>
      <c r="E289" s="32" t="s">
        <v>1329</v>
      </c>
      <c r="F289" s="32" t="s">
        <v>1376</v>
      </c>
      <c r="G289" s="33" t="s">
        <v>1377</v>
      </c>
      <c r="H289" s="21">
        <v>900</v>
      </c>
      <c r="I289" s="32"/>
    </row>
    <row r="290" spans="1:9" s="34" customFormat="1" ht="27.75" customHeight="1" x14ac:dyDescent="0.15">
      <c r="A290" s="19" t="s">
        <v>158</v>
      </c>
      <c r="B290" s="32" t="s">
        <v>1176</v>
      </c>
      <c r="C290" s="19" t="s">
        <v>37</v>
      </c>
      <c r="D290" s="19" t="s">
        <v>21</v>
      </c>
      <c r="E290" s="32" t="s">
        <v>1329</v>
      </c>
      <c r="F290" s="32" t="s">
        <v>1378</v>
      </c>
      <c r="G290" s="33" t="s">
        <v>1379</v>
      </c>
      <c r="H290" s="21">
        <v>900</v>
      </c>
      <c r="I290" s="32"/>
    </row>
    <row r="291" spans="1:9" s="34" customFormat="1" ht="27.75" customHeight="1" x14ac:dyDescent="0.15">
      <c r="A291" s="19" t="s">
        <v>158</v>
      </c>
      <c r="B291" s="32" t="s">
        <v>1176</v>
      </c>
      <c r="C291" s="19" t="s">
        <v>37</v>
      </c>
      <c r="D291" s="19" t="s">
        <v>21</v>
      </c>
      <c r="E291" s="32" t="s">
        <v>1329</v>
      </c>
      <c r="F291" s="32" t="s">
        <v>1380</v>
      </c>
      <c r="G291" s="33" t="s">
        <v>1381</v>
      </c>
      <c r="H291" s="21">
        <v>900</v>
      </c>
      <c r="I291" s="32"/>
    </row>
    <row r="292" spans="1:9" s="34" customFormat="1" ht="27.75" customHeight="1" x14ac:dyDescent="0.15">
      <c r="A292" s="19" t="s">
        <v>158</v>
      </c>
      <c r="B292" s="32" t="s">
        <v>1176</v>
      </c>
      <c r="C292" s="19" t="s">
        <v>37</v>
      </c>
      <c r="D292" s="19" t="s">
        <v>21</v>
      </c>
      <c r="E292" s="32" t="s">
        <v>1329</v>
      </c>
      <c r="F292" s="32" t="s">
        <v>1382</v>
      </c>
      <c r="G292" s="33" t="s">
        <v>1383</v>
      </c>
      <c r="H292" s="21">
        <v>900</v>
      </c>
      <c r="I292" s="32"/>
    </row>
    <row r="293" spans="1:9" s="34" customFormat="1" ht="27.75" customHeight="1" x14ac:dyDescent="0.15">
      <c r="A293" s="19" t="s">
        <v>158</v>
      </c>
      <c r="B293" s="32" t="s">
        <v>1176</v>
      </c>
      <c r="C293" s="19" t="s">
        <v>37</v>
      </c>
      <c r="D293" s="19" t="s">
        <v>21</v>
      </c>
      <c r="E293" s="32" t="s">
        <v>1329</v>
      </c>
      <c r="F293" s="32" t="s">
        <v>1384</v>
      </c>
      <c r="G293" s="33" t="s">
        <v>1385</v>
      </c>
      <c r="H293" s="21">
        <v>900</v>
      </c>
      <c r="I293" s="32"/>
    </row>
    <row r="294" spans="1:9" s="34" customFormat="1" ht="27.75" customHeight="1" x14ac:dyDescent="0.15">
      <c r="A294" s="19" t="s">
        <v>158</v>
      </c>
      <c r="B294" s="32" t="s">
        <v>1176</v>
      </c>
      <c r="C294" s="19" t="s">
        <v>37</v>
      </c>
      <c r="D294" s="19" t="s">
        <v>21</v>
      </c>
      <c r="E294" s="32" t="s">
        <v>1329</v>
      </c>
      <c r="F294" s="32" t="s">
        <v>1386</v>
      </c>
      <c r="G294" s="33" t="s">
        <v>1387</v>
      </c>
      <c r="H294" s="21">
        <v>900</v>
      </c>
      <c r="I294" s="32"/>
    </row>
    <row r="295" spans="1:9" s="34" customFormat="1" ht="27.75" customHeight="1" x14ac:dyDescent="0.15">
      <c r="A295" s="19" t="s">
        <v>158</v>
      </c>
      <c r="B295" s="32" t="s">
        <v>1176</v>
      </c>
      <c r="C295" s="19" t="s">
        <v>37</v>
      </c>
      <c r="D295" s="19" t="s">
        <v>21</v>
      </c>
      <c r="E295" s="32" t="s">
        <v>1329</v>
      </c>
      <c r="F295" s="32" t="s">
        <v>1388</v>
      </c>
      <c r="G295" s="33" t="s">
        <v>1389</v>
      </c>
      <c r="H295" s="21">
        <v>900</v>
      </c>
      <c r="I295" s="32"/>
    </row>
    <row r="296" spans="1:9" s="34" customFormat="1" ht="27.75" customHeight="1" x14ac:dyDescent="0.15">
      <c r="A296" s="19" t="s">
        <v>158</v>
      </c>
      <c r="B296" s="32" t="s">
        <v>1176</v>
      </c>
      <c r="C296" s="19" t="s">
        <v>37</v>
      </c>
      <c r="D296" s="19" t="s">
        <v>21</v>
      </c>
      <c r="E296" s="32" t="s">
        <v>1329</v>
      </c>
      <c r="F296" s="32" t="s">
        <v>1390</v>
      </c>
      <c r="G296" s="33" t="s">
        <v>1391</v>
      </c>
      <c r="H296" s="21">
        <v>900</v>
      </c>
      <c r="I296" s="32"/>
    </row>
    <row r="297" spans="1:9" s="34" customFormat="1" ht="27.75" customHeight="1" x14ac:dyDescent="0.15">
      <c r="A297" s="19" t="s">
        <v>158</v>
      </c>
      <c r="B297" s="32" t="s">
        <v>1176</v>
      </c>
      <c r="C297" s="19" t="s">
        <v>37</v>
      </c>
      <c r="D297" s="19" t="s">
        <v>21</v>
      </c>
      <c r="E297" s="32" t="s">
        <v>1329</v>
      </c>
      <c r="F297" s="32" t="s">
        <v>1392</v>
      </c>
      <c r="G297" s="33" t="s">
        <v>1393</v>
      </c>
      <c r="H297" s="21">
        <v>900</v>
      </c>
      <c r="I297" s="32"/>
    </row>
    <row r="298" spans="1:9" s="34" customFormat="1" ht="27.75" customHeight="1" x14ac:dyDescent="0.15">
      <c r="A298" s="19" t="s">
        <v>158</v>
      </c>
      <c r="B298" s="32" t="s">
        <v>1176</v>
      </c>
      <c r="C298" s="19" t="s">
        <v>37</v>
      </c>
      <c r="D298" s="19" t="s">
        <v>21</v>
      </c>
      <c r="E298" s="32" t="s">
        <v>1329</v>
      </c>
      <c r="F298" s="32" t="s">
        <v>1394</v>
      </c>
      <c r="G298" s="33" t="s">
        <v>1395</v>
      </c>
      <c r="H298" s="21">
        <v>900</v>
      </c>
      <c r="I298" s="32"/>
    </row>
    <row r="299" spans="1:9" s="34" customFormat="1" ht="27.75" customHeight="1" x14ac:dyDescent="0.15">
      <c r="A299" s="19" t="s">
        <v>158</v>
      </c>
      <c r="B299" s="32" t="s">
        <v>1176</v>
      </c>
      <c r="C299" s="19" t="s">
        <v>37</v>
      </c>
      <c r="D299" s="19" t="s">
        <v>21</v>
      </c>
      <c r="E299" s="32" t="s">
        <v>1329</v>
      </c>
      <c r="F299" s="32" t="s">
        <v>1396</v>
      </c>
      <c r="G299" s="33" t="s">
        <v>1397</v>
      </c>
      <c r="H299" s="21">
        <v>900</v>
      </c>
      <c r="I299" s="32"/>
    </row>
    <row r="300" spans="1:9" s="34" customFormat="1" ht="27.75" customHeight="1" x14ac:dyDescent="0.15">
      <c r="A300" s="19" t="s">
        <v>158</v>
      </c>
      <c r="B300" s="32" t="s">
        <v>1176</v>
      </c>
      <c r="C300" s="19" t="s">
        <v>37</v>
      </c>
      <c r="D300" s="19" t="s">
        <v>21</v>
      </c>
      <c r="E300" s="32" t="s">
        <v>1329</v>
      </c>
      <c r="F300" s="32" t="s">
        <v>1398</v>
      </c>
      <c r="G300" s="33" t="s">
        <v>1399</v>
      </c>
      <c r="H300" s="21">
        <v>900</v>
      </c>
      <c r="I300" s="32"/>
    </row>
    <row r="301" spans="1:9" s="34" customFormat="1" ht="27.75" customHeight="1" x14ac:dyDescent="0.15">
      <c r="A301" s="19" t="s">
        <v>158</v>
      </c>
      <c r="B301" s="32" t="s">
        <v>1176</v>
      </c>
      <c r="C301" s="19" t="s">
        <v>37</v>
      </c>
      <c r="D301" s="19" t="s">
        <v>21</v>
      </c>
      <c r="E301" s="32" t="s">
        <v>1329</v>
      </c>
      <c r="F301" s="32" t="s">
        <v>1400</v>
      </c>
      <c r="G301" s="33" t="s">
        <v>1401</v>
      </c>
      <c r="H301" s="21">
        <v>900</v>
      </c>
      <c r="I301" s="32"/>
    </row>
    <row r="302" spans="1:9" s="34" customFormat="1" ht="27.75" customHeight="1" x14ac:dyDescent="0.15">
      <c r="A302" s="19" t="s">
        <v>158</v>
      </c>
      <c r="B302" s="32" t="s">
        <v>1176</v>
      </c>
      <c r="C302" s="19" t="s">
        <v>37</v>
      </c>
      <c r="D302" s="19" t="s">
        <v>21</v>
      </c>
      <c r="E302" s="32" t="s">
        <v>1329</v>
      </c>
      <c r="F302" s="32" t="s">
        <v>1402</v>
      </c>
      <c r="G302" s="33" t="s">
        <v>1403</v>
      </c>
      <c r="H302" s="21">
        <v>900</v>
      </c>
      <c r="I302" s="32"/>
    </row>
    <row r="303" spans="1:9" s="34" customFormat="1" ht="27.75" customHeight="1" x14ac:dyDescent="0.15">
      <c r="A303" s="19" t="s">
        <v>158</v>
      </c>
      <c r="B303" s="32" t="s">
        <v>1176</v>
      </c>
      <c r="C303" s="19" t="s">
        <v>37</v>
      </c>
      <c r="D303" s="19" t="s">
        <v>21</v>
      </c>
      <c r="E303" s="32" t="s">
        <v>1329</v>
      </c>
      <c r="F303" s="32" t="s">
        <v>1404</v>
      </c>
      <c r="G303" s="33" t="s">
        <v>1405</v>
      </c>
      <c r="H303" s="21">
        <v>900</v>
      </c>
      <c r="I303" s="32"/>
    </row>
    <row r="304" spans="1:9" s="34" customFormat="1" ht="27.75" customHeight="1" x14ac:dyDescent="0.15">
      <c r="A304" s="19" t="s">
        <v>158</v>
      </c>
      <c r="B304" s="32" t="s">
        <v>1176</v>
      </c>
      <c r="C304" s="19" t="s">
        <v>37</v>
      </c>
      <c r="D304" s="19" t="s">
        <v>21</v>
      </c>
      <c r="E304" s="32" t="s">
        <v>1329</v>
      </c>
      <c r="F304" s="32" t="s">
        <v>1406</v>
      </c>
      <c r="G304" s="33" t="s">
        <v>1407</v>
      </c>
      <c r="H304" s="21">
        <v>900</v>
      </c>
      <c r="I304" s="32"/>
    </row>
    <row r="305" spans="1:9" s="34" customFormat="1" ht="27.75" customHeight="1" x14ac:dyDescent="0.15">
      <c r="A305" s="19" t="s">
        <v>158</v>
      </c>
      <c r="B305" s="32" t="s">
        <v>1176</v>
      </c>
      <c r="C305" s="19" t="s">
        <v>37</v>
      </c>
      <c r="D305" s="19" t="s">
        <v>21</v>
      </c>
      <c r="E305" s="32" t="s">
        <v>1329</v>
      </c>
      <c r="F305" s="32" t="s">
        <v>1408</v>
      </c>
      <c r="G305" s="33" t="s">
        <v>1409</v>
      </c>
      <c r="H305" s="21">
        <v>900</v>
      </c>
      <c r="I305" s="32"/>
    </row>
    <row r="306" spans="1:9" s="34" customFormat="1" ht="27.75" customHeight="1" x14ac:dyDescent="0.15">
      <c r="A306" s="19" t="s">
        <v>158</v>
      </c>
      <c r="B306" s="32" t="s">
        <v>1176</v>
      </c>
      <c r="C306" s="19" t="s">
        <v>37</v>
      </c>
      <c r="D306" s="19" t="s">
        <v>21</v>
      </c>
      <c r="E306" s="32" t="s">
        <v>1329</v>
      </c>
      <c r="F306" s="32" t="s">
        <v>1410</v>
      </c>
      <c r="G306" s="33" t="s">
        <v>773</v>
      </c>
      <c r="H306" s="21">
        <v>900</v>
      </c>
      <c r="I306" s="32"/>
    </row>
    <row r="307" spans="1:9" s="34" customFormat="1" ht="27.75" customHeight="1" x14ac:dyDescent="0.15">
      <c r="A307" s="19" t="s">
        <v>158</v>
      </c>
      <c r="B307" s="32" t="s">
        <v>1176</v>
      </c>
      <c r="C307" s="19" t="s">
        <v>37</v>
      </c>
      <c r="D307" s="19" t="s">
        <v>21</v>
      </c>
      <c r="E307" s="32" t="s">
        <v>1329</v>
      </c>
      <c r="F307" s="32" t="s">
        <v>1411</v>
      </c>
      <c r="G307" s="33" t="s">
        <v>1412</v>
      </c>
      <c r="H307" s="21">
        <v>900</v>
      </c>
      <c r="I307" s="32"/>
    </row>
    <row r="308" spans="1:9" s="34" customFormat="1" ht="27.75" customHeight="1" x14ac:dyDescent="0.15">
      <c r="A308" s="19" t="s">
        <v>158</v>
      </c>
      <c r="B308" s="32" t="s">
        <v>1176</v>
      </c>
      <c r="C308" s="19" t="s">
        <v>37</v>
      </c>
      <c r="D308" s="19" t="s">
        <v>21</v>
      </c>
      <c r="E308" s="32" t="s">
        <v>1329</v>
      </c>
      <c r="F308" s="32" t="s">
        <v>1413</v>
      </c>
      <c r="G308" s="33" t="s">
        <v>1414</v>
      </c>
      <c r="H308" s="21">
        <v>900</v>
      </c>
      <c r="I308" s="32"/>
    </row>
    <row r="309" spans="1:9" s="34" customFormat="1" ht="27.75" customHeight="1" x14ac:dyDescent="0.15">
      <c r="A309" s="19" t="s">
        <v>158</v>
      </c>
      <c r="B309" s="32" t="s">
        <v>1176</v>
      </c>
      <c r="C309" s="19" t="s">
        <v>37</v>
      </c>
      <c r="D309" s="19" t="s">
        <v>21</v>
      </c>
      <c r="E309" s="32" t="s">
        <v>1329</v>
      </c>
      <c r="F309" s="32" t="s">
        <v>1415</v>
      </c>
      <c r="G309" s="33" t="s">
        <v>1416</v>
      </c>
      <c r="H309" s="21">
        <v>900</v>
      </c>
      <c r="I309" s="32"/>
    </row>
    <row r="310" spans="1:9" s="34" customFormat="1" ht="27.75" customHeight="1" x14ac:dyDescent="0.15">
      <c r="A310" s="19" t="s">
        <v>158</v>
      </c>
      <c r="B310" s="32" t="s">
        <v>1176</v>
      </c>
      <c r="C310" s="19" t="s">
        <v>37</v>
      </c>
      <c r="D310" s="19" t="s">
        <v>21</v>
      </c>
      <c r="E310" s="32" t="s">
        <v>1329</v>
      </c>
      <c r="F310" s="32" t="s">
        <v>1417</v>
      </c>
      <c r="G310" s="33" t="s">
        <v>1418</v>
      </c>
      <c r="H310" s="21">
        <v>900</v>
      </c>
      <c r="I310" s="32"/>
    </row>
    <row r="311" spans="1:9" s="34" customFormat="1" ht="27.75" customHeight="1" x14ac:dyDescent="0.15">
      <c r="A311" s="19" t="s">
        <v>158</v>
      </c>
      <c r="B311" s="32" t="s">
        <v>1176</v>
      </c>
      <c r="C311" s="19" t="s">
        <v>37</v>
      </c>
      <c r="D311" s="19" t="s">
        <v>21</v>
      </c>
      <c r="E311" s="32" t="s">
        <v>1329</v>
      </c>
      <c r="F311" s="32" t="s">
        <v>1419</v>
      </c>
      <c r="G311" s="33" t="s">
        <v>1420</v>
      </c>
      <c r="H311" s="21">
        <v>900</v>
      </c>
      <c r="I311" s="32"/>
    </row>
    <row r="312" spans="1:9" s="34" customFormat="1" ht="27.75" customHeight="1" x14ac:dyDescent="0.15">
      <c r="A312" s="19" t="s">
        <v>158</v>
      </c>
      <c r="B312" s="32" t="s">
        <v>1176</v>
      </c>
      <c r="C312" s="19" t="s">
        <v>37</v>
      </c>
      <c r="D312" s="19" t="s">
        <v>21</v>
      </c>
      <c r="E312" s="32" t="s">
        <v>1329</v>
      </c>
      <c r="F312" s="32" t="s">
        <v>752</v>
      </c>
      <c r="G312" s="33" t="s">
        <v>1421</v>
      </c>
      <c r="H312" s="21">
        <v>900</v>
      </c>
      <c r="I312" s="32"/>
    </row>
    <row r="313" spans="1:9" s="34" customFormat="1" ht="27.75" customHeight="1" x14ac:dyDescent="0.15">
      <c r="A313" s="19" t="s">
        <v>158</v>
      </c>
      <c r="B313" s="32" t="s">
        <v>1176</v>
      </c>
      <c r="C313" s="19" t="s">
        <v>37</v>
      </c>
      <c r="D313" s="19" t="s">
        <v>21</v>
      </c>
      <c r="E313" s="32" t="s">
        <v>1329</v>
      </c>
      <c r="F313" s="32" t="s">
        <v>1422</v>
      </c>
      <c r="G313" s="33" t="s">
        <v>1423</v>
      </c>
      <c r="H313" s="21">
        <v>900</v>
      </c>
      <c r="I313" s="32"/>
    </row>
    <row r="314" spans="1:9" s="34" customFormat="1" ht="27.75" customHeight="1" x14ac:dyDescent="0.15">
      <c r="A314" s="19" t="s">
        <v>158</v>
      </c>
      <c r="B314" s="32" t="s">
        <v>1176</v>
      </c>
      <c r="C314" s="19" t="s">
        <v>37</v>
      </c>
      <c r="D314" s="19" t="s">
        <v>21</v>
      </c>
      <c r="E314" s="32" t="s">
        <v>1329</v>
      </c>
      <c r="F314" s="32" t="s">
        <v>1424</v>
      </c>
      <c r="G314" s="33" t="s">
        <v>1425</v>
      </c>
      <c r="H314" s="21">
        <v>900</v>
      </c>
      <c r="I314" s="32"/>
    </row>
    <row r="315" spans="1:9" s="34" customFormat="1" ht="27.75" customHeight="1" x14ac:dyDescent="0.15">
      <c r="A315" s="19" t="s">
        <v>158</v>
      </c>
      <c r="B315" s="32" t="s">
        <v>1176</v>
      </c>
      <c r="C315" s="19" t="s">
        <v>37</v>
      </c>
      <c r="D315" s="19" t="s">
        <v>21</v>
      </c>
      <c r="E315" s="32" t="s">
        <v>1329</v>
      </c>
      <c r="F315" s="32" t="s">
        <v>1426</v>
      </c>
      <c r="G315" s="33" t="s">
        <v>1427</v>
      </c>
      <c r="H315" s="21">
        <v>900</v>
      </c>
      <c r="I315" s="32"/>
    </row>
    <row r="316" spans="1:9" s="34" customFormat="1" ht="27.75" customHeight="1" x14ac:dyDescent="0.15">
      <c r="A316" s="19" t="s">
        <v>158</v>
      </c>
      <c r="B316" s="32" t="s">
        <v>1176</v>
      </c>
      <c r="C316" s="19" t="s">
        <v>37</v>
      </c>
      <c r="D316" s="19" t="s">
        <v>21</v>
      </c>
      <c r="E316" s="32" t="s">
        <v>1329</v>
      </c>
      <c r="F316" s="32" t="s">
        <v>1428</v>
      </c>
      <c r="G316" s="33" t="s">
        <v>1429</v>
      </c>
      <c r="H316" s="21">
        <v>900</v>
      </c>
      <c r="I316" s="32"/>
    </row>
    <row r="317" spans="1:9" s="34" customFormat="1" ht="27.75" customHeight="1" x14ac:dyDescent="0.15">
      <c r="A317" s="19" t="s">
        <v>158</v>
      </c>
      <c r="B317" s="32" t="s">
        <v>1176</v>
      </c>
      <c r="C317" s="19" t="s">
        <v>37</v>
      </c>
      <c r="D317" s="19" t="s">
        <v>21</v>
      </c>
      <c r="E317" s="32" t="s">
        <v>1329</v>
      </c>
      <c r="F317" s="32" t="s">
        <v>1430</v>
      </c>
      <c r="G317" s="33" t="s">
        <v>1431</v>
      </c>
      <c r="H317" s="21">
        <v>900</v>
      </c>
      <c r="I317" s="32"/>
    </row>
    <row r="318" spans="1:9" s="34" customFormat="1" ht="27.75" customHeight="1" x14ac:dyDescent="0.15">
      <c r="A318" s="19" t="s">
        <v>158</v>
      </c>
      <c r="B318" s="32" t="s">
        <v>1176</v>
      </c>
      <c r="C318" s="19" t="s">
        <v>37</v>
      </c>
      <c r="D318" s="19" t="s">
        <v>21</v>
      </c>
      <c r="E318" s="32" t="s">
        <v>1329</v>
      </c>
      <c r="F318" s="32" t="s">
        <v>1432</v>
      </c>
      <c r="G318" s="33" t="s">
        <v>1433</v>
      </c>
      <c r="H318" s="21">
        <v>900</v>
      </c>
      <c r="I318" s="32"/>
    </row>
    <row r="319" spans="1:9" s="34" customFormat="1" ht="27.75" customHeight="1" x14ac:dyDescent="0.15">
      <c r="A319" s="19" t="s">
        <v>158</v>
      </c>
      <c r="B319" s="32" t="s">
        <v>1176</v>
      </c>
      <c r="C319" s="19" t="s">
        <v>37</v>
      </c>
      <c r="D319" s="19" t="s">
        <v>21</v>
      </c>
      <c r="E319" s="32" t="s">
        <v>1329</v>
      </c>
      <c r="F319" s="32" t="s">
        <v>1434</v>
      </c>
      <c r="G319" s="33" t="s">
        <v>1435</v>
      </c>
      <c r="H319" s="21">
        <v>900</v>
      </c>
      <c r="I319" s="32"/>
    </row>
    <row r="320" spans="1:9" s="34" customFormat="1" ht="27.75" customHeight="1" x14ac:dyDescent="0.15">
      <c r="A320" s="19" t="s">
        <v>158</v>
      </c>
      <c r="B320" s="32" t="s">
        <v>1176</v>
      </c>
      <c r="C320" s="19" t="s">
        <v>37</v>
      </c>
      <c r="D320" s="19" t="s">
        <v>21</v>
      </c>
      <c r="E320" s="32" t="s">
        <v>1329</v>
      </c>
      <c r="F320" s="32" t="s">
        <v>1436</v>
      </c>
      <c r="G320" s="33" t="s">
        <v>1437</v>
      </c>
      <c r="H320" s="21">
        <v>900</v>
      </c>
      <c r="I320" s="32"/>
    </row>
    <row r="321" spans="1:9" s="34" customFormat="1" ht="27.75" customHeight="1" x14ac:dyDescent="0.15">
      <c r="A321" s="19" t="s">
        <v>158</v>
      </c>
      <c r="B321" s="32" t="s">
        <v>1176</v>
      </c>
      <c r="C321" s="19" t="s">
        <v>37</v>
      </c>
      <c r="D321" s="19" t="s">
        <v>21</v>
      </c>
      <c r="E321" s="32" t="s">
        <v>1329</v>
      </c>
      <c r="F321" s="32" t="s">
        <v>1438</v>
      </c>
      <c r="G321" s="33" t="s">
        <v>1439</v>
      </c>
      <c r="H321" s="21">
        <v>900</v>
      </c>
      <c r="I321" s="32"/>
    </row>
    <row r="322" spans="1:9" s="34" customFormat="1" ht="27.75" customHeight="1" x14ac:dyDescent="0.15">
      <c r="A322" s="19" t="s">
        <v>158</v>
      </c>
      <c r="B322" s="32" t="s">
        <v>1176</v>
      </c>
      <c r="C322" s="19" t="s">
        <v>37</v>
      </c>
      <c r="D322" s="19" t="s">
        <v>21</v>
      </c>
      <c r="E322" s="32" t="s">
        <v>1329</v>
      </c>
      <c r="F322" s="32" t="s">
        <v>1440</v>
      </c>
      <c r="G322" s="33" t="s">
        <v>1441</v>
      </c>
      <c r="H322" s="21">
        <v>900</v>
      </c>
      <c r="I322" s="32"/>
    </row>
    <row r="323" spans="1:9" s="34" customFormat="1" ht="27.75" customHeight="1" x14ac:dyDescent="0.15">
      <c r="A323" s="19" t="s">
        <v>158</v>
      </c>
      <c r="B323" s="32" t="s">
        <v>1176</v>
      </c>
      <c r="C323" s="19" t="s">
        <v>37</v>
      </c>
      <c r="D323" s="19" t="s">
        <v>21</v>
      </c>
      <c r="E323" s="32" t="s">
        <v>1329</v>
      </c>
      <c r="F323" s="32" t="s">
        <v>1442</v>
      </c>
      <c r="G323" s="33" t="s">
        <v>1443</v>
      </c>
      <c r="H323" s="21">
        <v>900</v>
      </c>
      <c r="I323" s="32"/>
    </row>
    <row r="324" spans="1:9" s="34" customFormat="1" ht="27.75" customHeight="1" x14ac:dyDescent="0.15">
      <c r="A324" s="19" t="s">
        <v>158</v>
      </c>
      <c r="B324" s="32" t="s">
        <v>1176</v>
      </c>
      <c r="C324" s="19" t="s">
        <v>37</v>
      </c>
      <c r="D324" s="19" t="s">
        <v>21</v>
      </c>
      <c r="E324" s="32" t="s">
        <v>1329</v>
      </c>
      <c r="F324" s="32" t="s">
        <v>1444</v>
      </c>
      <c r="G324" s="33" t="s">
        <v>1445</v>
      </c>
      <c r="H324" s="21">
        <v>900</v>
      </c>
      <c r="I324" s="32"/>
    </row>
    <row r="325" spans="1:9" s="34" customFormat="1" ht="27.75" customHeight="1" x14ac:dyDescent="0.15">
      <c r="A325" s="19" t="s">
        <v>1478</v>
      </c>
      <c r="B325" s="32" t="s">
        <v>1176</v>
      </c>
      <c r="C325" s="19" t="s">
        <v>37</v>
      </c>
      <c r="D325" s="19" t="s">
        <v>21</v>
      </c>
      <c r="E325" s="32" t="s">
        <v>1446</v>
      </c>
      <c r="F325" s="32" t="s">
        <v>1447</v>
      </c>
      <c r="G325" s="33" t="s">
        <v>1448</v>
      </c>
      <c r="H325" s="21">
        <v>1113</v>
      </c>
      <c r="I325" s="32"/>
    </row>
    <row r="326" spans="1:9" s="34" customFormat="1" ht="27.75" customHeight="1" x14ac:dyDescent="0.15">
      <c r="A326" s="19" t="s">
        <v>1478</v>
      </c>
      <c r="B326" s="32" t="s">
        <v>1176</v>
      </c>
      <c r="C326" s="19" t="s">
        <v>37</v>
      </c>
      <c r="D326" s="19" t="s">
        <v>21</v>
      </c>
      <c r="E326" s="32" t="s">
        <v>1446</v>
      </c>
      <c r="F326" s="32" t="s">
        <v>1449</v>
      </c>
      <c r="G326" s="33" t="s">
        <v>1450</v>
      </c>
      <c r="H326" s="21">
        <v>3350</v>
      </c>
      <c r="I326" s="32"/>
    </row>
    <row r="327" spans="1:9" s="17" customFormat="1" ht="30" customHeight="1" x14ac:dyDescent="0.15">
      <c r="A327" s="16"/>
      <c r="B327" s="23" t="s">
        <v>1176</v>
      </c>
      <c r="C327" s="16" t="s">
        <v>37</v>
      </c>
      <c r="D327" s="16" t="s">
        <v>21</v>
      </c>
      <c r="E327" s="23" t="s">
        <v>1451</v>
      </c>
      <c r="F327" s="23" t="s">
        <v>1452</v>
      </c>
      <c r="G327" s="18" t="s">
        <v>1453</v>
      </c>
      <c r="H327" s="45">
        <v>950</v>
      </c>
      <c r="I327" s="23"/>
    </row>
    <row r="328" spans="1:9" s="17" customFormat="1" ht="30" customHeight="1" x14ac:dyDescent="0.15">
      <c r="A328" s="16"/>
      <c r="B328" s="23" t="s">
        <v>1176</v>
      </c>
      <c r="C328" s="16" t="s">
        <v>37</v>
      </c>
      <c r="D328" s="16" t="s">
        <v>21</v>
      </c>
      <c r="E328" s="23" t="s">
        <v>1451</v>
      </c>
      <c r="F328" s="23" t="s">
        <v>1454</v>
      </c>
      <c r="G328" s="18" t="s">
        <v>1455</v>
      </c>
      <c r="H328" s="45">
        <v>950</v>
      </c>
      <c r="I328" s="23"/>
    </row>
    <row r="329" spans="1:9" s="17" customFormat="1" ht="30" customHeight="1" x14ac:dyDescent="0.15">
      <c r="A329" s="16"/>
      <c r="B329" s="23" t="s">
        <v>1176</v>
      </c>
      <c r="C329" s="16" t="s">
        <v>37</v>
      </c>
      <c r="D329" s="16" t="s">
        <v>21</v>
      </c>
      <c r="E329" s="23" t="s">
        <v>1451</v>
      </c>
      <c r="F329" s="23" t="s">
        <v>1456</v>
      </c>
      <c r="G329" s="18" t="s">
        <v>1457</v>
      </c>
      <c r="H329" s="45"/>
      <c r="I329" s="23"/>
    </row>
    <row r="330" spans="1:9" s="34" customFormat="1" ht="30" customHeight="1" x14ac:dyDescent="0.15">
      <c r="A330" s="19" t="s">
        <v>1472</v>
      </c>
      <c r="B330" s="32" t="s">
        <v>1176</v>
      </c>
      <c r="C330" s="19" t="s">
        <v>37</v>
      </c>
      <c r="D330" s="19" t="s">
        <v>21</v>
      </c>
      <c r="E330" s="32" t="s">
        <v>1451</v>
      </c>
      <c r="F330" s="32" t="s">
        <v>1458</v>
      </c>
      <c r="G330" s="33" t="s">
        <v>1459</v>
      </c>
      <c r="H330" s="21">
        <v>950</v>
      </c>
      <c r="I330" s="32"/>
    </row>
    <row r="331" spans="1:9" s="34" customFormat="1" ht="30" customHeight="1" x14ac:dyDescent="0.15">
      <c r="A331" s="19" t="s">
        <v>1472</v>
      </c>
      <c r="B331" s="32" t="s">
        <v>1176</v>
      </c>
      <c r="C331" s="19" t="s">
        <v>37</v>
      </c>
      <c r="D331" s="19" t="s">
        <v>21</v>
      </c>
      <c r="E331" s="32" t="s">
        <v>1451</v>
      </c>
      <c r="F331" s="32" t="s">
        <v>1460</v>
      </c>
      <c r="G331" s="33" t="s">
        <v>1461</v>
      </c>
      <c r="H331" s="21">
        <v>950</v>
      </c>
      <c r="I331" s="32"/>
    </row>
    <row r="332" spans="1:9" s="34" customFormat="1" ht="30" customHeight="1" x14ac:dyDescent="0.15">
      <c r="A332" s="19" t="s">
        <v>1472</v>
      </c>
      <c r="B332" s="32" t="s">
        <v>1176</v>
      </c>
      <c r="C332" s="19" t="s">
        <v>37</v>
      </c>
      <c r="D332" s="19" t="s">
        <v>21</v>
      </c>
      <c r="E332" s="32" t="s">
        <v>1451</v>
      </c>
      <c r="F332" s="32" t="s">
        <v>1462</v>
      </c>
      <c r="G332" s="33" t="s">
        <v>1463</v>
      </c>
      <c r="H332" s="21">
        <v>950</v>
      </c>
      <c r="I332" s="32"/>
    </row>
    <row r="333" spans="1:9" s="34" customFormat="1" ht="30" customHeight="1" x14ac:dyDescent="0.15">
      <c r="A333" s="19" t="s">
        <v>1472</v>
      </c>
      <c r="B333" s="32" t="s">
        <v>1176</v>
      </c>
      <c r="C333" s="19" t="s">
        <v>37</v>
      </c>
      <c r="D333" s="19" t="s">
        <v>21</v>
      </c>
      <c r="E333" s="32" t="s">
        <v>1451</v>
      </c>
      <c r="F333" s="32" t="s">
        <v>1464</v>
      </c>
      <c r="G333" s="33" t="s">
        <v>1465</v>
      </c>
      <c r="H333" s="21">
        <v>950</v>
      </c>
      <c r="I333" s="32"/>
    </row>
    <row r="334" spans="1:9" s="34" customFormat="1" ht="30" customHeight="1" x14ac:dyDescent="0.15">
      <c r="A334" s="19" t="s">
        <v>1472</v>
      </c>
      <c r="B334" s="32" t="s">
        <v>1176</v>
      </c>
      <c r="C334" s="19" t="s">
        <v>37</v>
      </c>
      <c r="D334" s="19" t="s">
        <v>21</v>
      </c>
      <c r="E334" s="32" t="s">
        <v>1451</v>
      </c>
      <c r="F334" s="32" t="s">
        <v>305</v>
      </c>
      <c r="G334" s="33" t="s">
        <v>1466</v>
      </c>
      <c r="H334" s="21">
        <v>950</v>
      </c>
      <c r="I334" s="32"/>
    </row>
    <row r="335" spans="1:9" s="34" customFormat="1" ht="30" customHeight="1" x14ac:dyDescent="0.15">
      <c r="A335" s="19" t="s">
        <v>1472</v>
      </c>
      <c r="B335" s="32" t="s">
        <v>1176</v>
      </c>
      <c r="C335" s="19" t="s">
        <v>37</v>
      </c>
      <c r="D335" s="19" t="s">
        <v>21</v>
      </c>
      <c r="E335" s="32" t="s">
        <v>1451</v>
      </c>
      <c r="F335" s="32" t="s">
        <v>1467</v>
      </c>
      <c r="G335" s="33" t="s">
        <v>1468</v>
      </c>
      <c r="H335" s="21">
        <v>950</v>
      </c>
      <c r="I335" s="32"/>
    </row>
    <row r="336" spans="1:9" s="34" customFormat="1" ht="30" customHeight="1" x14ac:dyDescent="0.15">
      <c r="A336" s="19" t="s">
        <v>1472</v>
      </c>
      <c r="B336" s="32" t="s">
        <v>1176</v>
      </c>
      <c r="C336" s="19" t="s">
        <v>37</v>
      </c>
      <c r="D336" s="19" t="s">
        <v>21</v>
      </c>
      <c r="E336" s="32" t="s">
        <v>1451</v>
      </c>
      <c r="F336" s="32" t="s">
        <v>1325</v>
      </c>
      <c r="G336" s="33" t="s">
        <v>1326</v>
      </c>
      <c r="H336" s="21">
        <v>950</v>
      </c>
      <c r="I336" s="32"/>
    </row>
    <row r="337" spans="1:9" s="17" customFormat="1" ht="13.5" customHeight="1" x14ac:dyDescent="0.15">
      <c r="A337" s="16"/>
      <c r="B337" s="16"/>
      <c r="C337" s="16"/>
      <c r="D337" s="16"/>
      <c r="E337" s="16"/>
      <c r="F337" s="23"/>
      <c r="G337" s="18"/>
      <c r="H337" s="45"/>
      <c r="I337" s="23"/>
    </row>
    <row r="338" spans="1:9" s="34" customFormat="1" ht="39" customHeight="1" x14ac:dyDescent="0.15">
      <c r="A338" s="92" t="s">
        <v>1149</v>
      </c>
      <c r="B338" s="32" t="s">
        <v>89</v>
      </c>
      <c r="C338" s="19" t="s">
        <v>37</v>
      </c>
      <c r="D338" s="19" t="s">
        <v>21</v>
      </c>
      <c r="E338" s="32" t="s">
        <v>1110</v>
      </c>
      <c r="F338" s="32" t="s">
        <v>234</v>
      </c>
      <c r="G338" s="33"/>
      <c r="H338" s="21">
        <v>2000</v>
      </c>
      <c r="I338" s="32"/>
    </row>
    <row r="339" spans="1:9" s="34" customFormat="1" ht="47.25" customHeight="1" x14ac:dyDescent="0.15">
      <c r="A339" s="92" t="s">
        <v>1149</v>
      </c>
      <c r="B339" s="32" t="s">
        <v>89</v>
      </c>
      <c r="C339" s="19" t="s">
        <v>37</v>
      </c>
      <c r="D339" s="19" t="s">
        <v>21</v>
      </c>
      <c r="E339" s="32" t="s">
        <v>1111</v>
      </c>
      <c r="F339" s="32" t="s">
        <v>204</v>
      </c>
      <c r="G339" s="33"/>
      <c r="H339" s="21">
        <v>2500</v>
      </c>
      <c r="I339" s="32"/>
    </row>
    <row r="340" spans="1:9" s="34" customFormat="1" ht="38.25" customHeight="1" x14ac:dyDescent="0.15">
      <c r="A340" s="92" t="s">
        <v>1148</v>
      </c>
      <c r="B340" s="19" t="s">
        <v>235</v>
      </c>
      <c r="C340" s="19" t="s">
        <v>37</v>
      </c>
      <c r="D340" s="19" t="s">
        <v>21</v>
      </c>
      <c r="E340" s="32" t="s">
        <v>1113</v>
      </c>
      <c r="F340" s="32" t="s">
        <v>241</v>
      </c>
      <c r="G340" s="33"/>
      <c r="H340" s="21">
        <v>2000</v>
      </c>
      <c r="I340" s="32"/>
    </row>
    <row r="341" spans="1:9" s="34" customFormat="1" ht="39" customHeight="1" x14ac:dyDescent="0.15">
      <c r="A341" s="92" t="s">
        <v>1148</v>
      </c>
      <c r="B341" s="19" t="s">
        <v>235</v>
      </c>
      <c r="C341" s="19" t="s">
        <v>37</v>
      </c>
      <c r="D341" s="19" t="s">
        <v>21</v>
      </c>
      <c r="E341" s="32" t="s">
        <v>1113</v>
      </c>
      <c r="F341" s="32" t="s">
        <v>241</v>
      </c>
      <c r="G341" s="33"/>
      <c r="H341" s="21">
        <v>1800</v>
      </c>
      <c r="I341" s="32"/>
    </row>
    <row r="342" spans="1:9" s="34" customFormat="1" ht="38.25" customHeight="1" x14ac:dyDescent="0.15">
      <c r="A342" s="92" t="s">
        <v>1148</v>
      </c>
      <c r="B342" s="19" t="s">
        <v>235</v>
      </c>
      <c r="C342" s="19" t="s">
        <v>37</v>
      </c>
      <c r="D342" s="19" t="s">
        <v>21</v>
      </c>
      <c r="E342" s="32" t="s">
        <v>1114</v>
      </c>
      <c r="F342" s="32" t="s">
        <v>241</v>
      </c>
      <c r="G342" s="33"/>
      <c r="H342" s="21">
        <v>2500</v>
      </c>
      <c r="I342" s="32"/>
    </row>
    <row r="343" spans="1:9" s="34" customFormat="1" ht="38.25" customHeight="1" x14ac:dyDescent="0.15">
      <c r="A343" s="92" t="s">
        <v>1148</v>
      </c>
      <c r="B343" s="19" t="s">
        <v>235</v>
      </c>
      <c r="C343" s="19" t="s">
        <v>37</v>
      </c>
      <c r="D343" s="19" t="s">
        <v>21</v>
      </c>
      <c r="E343" s="32" t="s">
        <v>1112</v>
      </c>
      <c r="F343" s="32" t="s">
        <v>241</v>
      </c>
      <c r="G343" s="33"/>
      <c r="H343" s="21">
        <v>2500</v>
      </c>
      <c r="I343" s="32"/>
    </row>
    <row r="344" spans="1:9" s="34" customFormat="1" ht="27" customHeight="1" x14ac:dyDescent="0.15">
      <c r="A344" s="92" t="s">
        <v>1145</v>
      </c>
      <c r="B344" s="32" t="s">
        <v>34</v>
      </c>
      <c r="C344" s="19" t="s">
        <v>37</v>
      </c>
      <c r="D344" s="19" t="s">
        <v>21</v>
      </c>
      <c r="E344" s="32" t="s">
        <v>1146</v>
      </c>
      <c r="F344" s="32" t="s">
        <v>216</v>
      </c>
      <c r="G344" s="33" t="s">
        <v>217</v>
      </c>
      <c r="H344" s="93">
        <v>8000</v>
      </c>
      <c r="I344" s="32"/>
    </row>
    <row r="345" spans="1:9" s="34" customFormat="1" ht="38.25" customHeight="1" x14ac:dyDescent="0.15">
      <c r="A345" s="19" t="s">
        <v>1144</v>
      </c>
      <c r="B345" s="32" t="s">
        <v>89</v>
      </c>
      <c r="C345" s="19" t="s">
        <v>37</v>
      </c>
      <c r="D345" s="19" t="s">
        <v>21</v>
      </c>
      <c r="E345" s="19" t="s">
        <v>92</v>
      </c>
      <c r="F345" s="32" t="s">
        <v>90</v>
      </c>
      <c r="G345" s="92" t="s">
        <v>91</v>
      </c>
      <c r="H345" s="93">
        <v>2932</v>
      </c>
      <c r="I345" s="32"/>
    </row>
    <row r="346" spans="1:9" s="34" customFormat="1" ht="27" customHeight="1" x14ac:dyDescent="0.15">
      <c r="A346" s="92" t="s">
        <v>1143</v>
      </c>
      <c r="B346" s="32" t="s">
        <v>34</v>
      </c>
      <c r="C346" s="19" t="s">
        <v>37</v>
      </c>
      <c r="D346" s="19" t="s">
        <v>21</v>
      </c>
      <c r="E346" s="32" t="s">
        <v>1140</v>
      </c>
      <c r="F346" s="88" t="s">
        <v>1142</v>
      </c>
      <c r="G346" s="33" t="s">
        <v>188</v>
      </c>
      <c r="H346" s="93">
        <v>12249.6</v>
      </c>
      <c r="I346" s="32"/>
    </row>
    <row r="347" spans="1:9" s="34" customFormat="1" ht="27" customHeight="1" x14ac:dyDescent="0.15">
      <c r="A347" s="92" t="s">
        <v>1139</v>
      </c>
      <c r="B347" s="32" t="s">
        <v>34</v>
      </c>
      <c r="C347" s="19" t="s">
        <v>37</v>
      </c>
      <c r="D347" s="19" t="s">
        <v>21</v>
      </c>
      <c r="E347" s="32" t="s">
        <v>1138</v>
      </c>
      <c r="F347" s="88" t="s">
        <v>1141</v>
      </c>
      <c r="G347" s="88"/>
      <c r="H347" s="93">
        <v>16112.4</v>
      </c>
      <c r="I347" s="32"/>
    </row>
    <row r="348" spans="1:9" s="34" customFormat="1" ht="35.25" customHeight="1" x14ac:dyDescent="0.15">
      <c r="A348" s="92" t="s">
        <v>1155</v>
      </c>
      <c r="B348" s="32" t="s">
        <v>458</v>
      </c>
      <c r="C348" s="19" t="s">
        <v>37</v>
      </c>
      <c r="D348" s="19" t="s">
        <v>21</v>
      </c>
      <c r="E348" s="19" t="s">
        <v>20</v>
      </c>
      <c r="F348" s="32" t="s">
        <v>1157</v>
      </c>
      <c r="G348" s="92" t="s">
        <v>1156</v>
      </c>
      <c r="H348" s="93">
        <v>1484</v>
      </c>
      <c r="I348" s="32"/>
    </row>
    <row r="349" spans="1:9" s="34" customFormat="1" ht="35.25" customHeight="1" x14ac:dyDescent="0.15">
      <c r="A349" s="92" t="s">
        <v>1155</v>
      </c>
      <c r="B349" s="32" t="s">
        <v>458</v>
      </c>
      <c r="C349" s="19" t="s">
        <v>37</v>
      </c>
      <c r="D349" s="19" t="s">
        <v>21</v>
      </c>
      <c r="E349" s="19" t="s">
        <v>20</v>
      </c>
      <c r="F349" s="32" t="s">
        <v>284</v>
      </c>
      <c r="G349" s="92" t="s">
        <v>274</v>
      </c>
      <c r="H349" s="93">
        <v>35</v>
      </c>
      <c r="I349" s="32"/>
    </row>
    <row r="350" spans="1:9" s="34" customFormat="1" ht="35.25" customHeight="1" x14ac:dyDescent="0.15">
      <c r="A350" s="92" t="s">
        <v>1155</v>
      </c>
      <c r="B350" s="32" t="s">
        <v>458</v>
      </c>
      <c r="C350" s="19" t="s">
        <v>37</v>
      </c>
      <c r="D350" s="19" t="s">
        <v>21</v>
      </c>
      <c r="E350" s="19" t="s">
        <v>20</v>
      </c>
      <c r="F350" s="32" t="s">
        <v>63</v>
      </c>
      <c r="G350" s="92" t="s">
        <v>547</v>
      </c>
      <c r="H350" s="93">
        <v>349</v>
      </c>
      <c r="I350" s="32"/>
    </row>
    <row r="351" spans="1:9" s="34" customFormat="1" ht="35.25" customHeight="1" x14ac:dyDescent="0.15">
      <c r="A351" s="92" t="s">
        <v>1155</v>
      </c>
      <c r="B351" s="32" t="s">
        <v>458</v>
      </c>
      <c r="C351" s="19" t="s">
        <v>37</v>
      </c>
      <c r="D351" s="19" t="s">
        <v>21</v>
      </c>
      <c r="E351" s="19" t="s">
        <v>20</v>
      </c>
      <c r="F351" s="32" t="s">
        <v>1158</v>
      </c>
      <c r="G351" s="92" t="s">
        <v>1159</v>
      </c>
      <c r="H351" s="93">
        <v>20</v>
      </c>
      <c r="I351" s="32"/>
    </row>
    <row r="352" spans="1:9" s="34" customFormat="1" ht="35.25" customHeight="1" x14ac:dyDescent="0.15">
      <c r="A352" s="92" t="s">
        <v>1155</v>
      </c>
      <c r="B352" s="32" t="s">
        <v>458</v>
      </c>
      <c r="C352" s="19" t="s">
        <v>37</v>
      </c>
      <c r="D352" s="19" t="s">
        <v>21</v>
      </c>
      <c r="E352" s="19" t="s">
        <v>20</v>
      </c>
      <c r="F352" s="32" t="s">
        <v>1160</v>
      </c>
      <c r="G352" s="92" t="s">
        <v>1161</v>
      </c>
      <c r="H352" s="93">
        <v>120</v>
      </c>
      <c r="I352" s="32"/>
    </row>
    <row r="353" spans="1:9" s="34" customFormat="1" ht="35.25" customHeight="1" x14ac:dyDescent="0.15">
      <c r="A353" s="92" t="s">
        <v>1155</v>
      </c>
      <c r="B353" s="32" t="s">
        <v>458</v>
      </c>
      <c r="C353" s="19" t="s">
        <v>37</v>
      </c>
      <c r="D353" s="19" t="s">
        <v>21</v>
      </c>
      <c r="E353" s="19" t="s">
        <v>20</v>
      </c>
      <c r="F353" s="32" t="s">
        <v>1162</v>
      </c>
      <c r="G353" s="92" t="s">
        <v>1163</v>
      </c>
      <c r="H353" s="93">
        <v>447</v>
      </c>
      <c r="I353" s="32"/>
    </row>
    <row r="354" spans="1:9" s="34" customFormat="1" ht="35.25" customHeight="1" x14ac:dyDescent="0.15">
      <c r="A354" s="92" t="s">
        <v>1155</v>
      </c>
      <c r="B354" s="32" t="s">
        <v>458</v>
      </c>
      <c r="C354" s="19" t="s">
        <v>37</v>
      </c>
      <c r="D354" s="19" t="s">
        <v>21</v>
      </c>
      <c r="E354" s="19" t="s">
        <v>20</v>
      </c>
      <c r="F354" s="32" t="s">
        <v>334</v>
      </c>
      <c r="G354" s="92" t="s">
        <v>335</v>
      </c>
      <c r="H354" s="93">
        <v>402.2</v>
      </c>
      <c r="I354" s="32"/>
    </row>
    <row r="355" spans="1:9" s="34" customFormat="1" ht="35.25" customHeight="1" x14ac:dyDescent="0.15">
      <c r="A355" s="92" t="s">
        <v>1155</v>
      </c>
      <c r="B355" s="32" t="s">
        <v>458</v>
      </c>
      <c r="C355" s="19" t="s">
        <v>37</v>
      </c>
      <c r="D355" s="19" t="s">
        <v>21</v>
      </c>
      <c r="E355" s="19" t="s">
        <v>20</v>
      </c>
      <c r="F355" s="32" t="s">
        <v>1164</v>
      </c>
      <c r="G355" s="92" t="s">
        <v>1165</v>
      </c>
      <c r="H355" s="93">
        <v>200</v>
      </c>
      <c r="I355" s="32"/>
    </row>
    <row r="356" spans="1:9" s="34" customFormat="1" ht="35.25" customHeight="1" x14ac:dyDescent="0.15">
      <c r="A356" s="92" t="s">
        <v>1155</v>
      </c>
      <c r="B356" s="32" t="s">
        <v>458</v>
      </c>
      <c r="C356" s="19" t="s">
        <v>37</v>
      </c>
      <c r="D356" s="19" t="s">
        <v>21</v>
      </c>
      <c r="E356" s="19" t="s">
        <v>20</v>
      </c>
      <c r="F356" s="32" t="s">
        <v>1166</v>
      </c>
      <c r="G356" s="92" t="s">
        <v>1163</v>
      </c>
      <c r="H356" s="93">
        <v>201.5</v>
      </c>
      <c r="I356" s="32"/>
    </row>
    <row r="357" spans="1:9" s="34" customFormat="1" ht="35.25" customHeight="1" x14ac:dyDescent="0.15">
      <c r="A357" s="92" t="s">
        <v>1155</v>
      </c>
      <c r="B357" s="32" t="s">
        <v>458</v>
      </c>
      <c r="C357" s="19" t="s">
        <v>37</v>
      </c>
      <c r="D357" s="19" t="s">
        <v>21</v>
      </c>
      <c r="E357" s="19" t="s">
        <v>20</v>
      </c>
      <c r="F357" s="32" t="s">
        <v>923</v>
      </c>
      <c r="G357" s="92" t="s">
        <v>1167</v>
      </c>
      <c r="H357" s="93">
        <v>1773</v>
      </c>
      <c r="I357" s="32"/>
    </row>
    <row r="358" spans="1:9" s="34" customFormat="1" ht="35.25" customHeight="1" x14ac:dyDescent="0.15">
      <c r="A358" s="92" t="s">
        <v>1155</v>
      </c>
      <c r="B358" s="32" t="s">
        <v>458</v>
      </c>
      <c r="C358" s="19" t="s">
        <v>37</v>
      </c>
      <c r="D358" s="19" t="s">
        <v>21</v>
      </c>
      <c r="E358" s="19" t="s">
        <v>20</v>
      </c>
      <c r="F358" s="32" t="s">
        <v>63</v>
      </c>
      <c r="G358" s="92" t="s">
        <v>547</v>
      </c>
      <c r="H358" s="93">
        <v>75</v>
      </c>
      <c r="I358" s="32"/>
    </row>
    <row r="359" spans="1:9" s="34" customFormat="1" ht="35.25" customHeight="1" x14ac:dyDescent="0.15">
      <c r="A359" s="92" t="s">
        <v>1155</v>
      </c>
      <c r="B359" s="32" t="s">
        <v>458</v>
      </c>
      <c r="C359" s="19" t="s">
        <v>37</v>
      </c>
      <c r="D359" s="19" t="s">
        <v>21</v>
      </c>
      <c r="E359" s="19" t="s">
        <v>20</v>
      </c>
      <c r="F359" s="32" t="s">
        <v>1168</v>
      </c>
      <c r="G359" s="92" t="s">
        <v>1169</v>
      </c>
      <c r="H359" s="93">
        <v>122</v>
      </c>
      <c r="I359" s="32"/>
    </row>
    <row r="360" spans="1:9" s="34" customFormat="1" ht="35.25" customHeight="1" x14ac:dyDescent="0.15">
      <c r="A360" s="92" t="s">
        <v>1155</v>
      </c>
      <c r="B360" s="32" t="s">
        <v>458</v>
      </c>
      <c r="C360" s="19" t="s">
        <v>37</v>
      </c>
      <c r="D360" s="19" t="s">
        <v>21</v>
      </c>
      <c r="E360" s="19" t="s">
        <v>27</v>
      </c>
      <c r="F360" s="32" t="s">
        <v>998</v>
      </c>
      <c r="G360" s="92" t="s">
        <v>999</v>
      </c>
      <c r="H360" s="93">
        <v>67.900000000000006</v>
      </c>
      <c r="I360" s="32"/>
    </row>
    <row r="361" spans="1:9" s="34" customFormat="1" ht="35.25" customHeight="1" x14ac:dyDescent="0.15">
      <c r="A361" s="92" t="s">
        <v>1155</v>
      </c>
      <c r="B361" s="32" t="s">
        <v>458</v>
      </c>
      <c r="C361" s="19" t="s">
        <v>37</v>
      </c>
      <c r="D361" s="19" t="s">
        <v>21</v>
      </c>
      <c r="E361" s="19" t="s">
        <v>27</v>
      </c>
      <c r="F361" s="32" t="s">
        <v>998</v>
      </c>
      <c r="G361" s="92" t="s">
        <v>999</v>
      </c>
      <c r="H361" s="93">
        <v>29.9</v>
      </c>
      <c r="I361" s="32"/>
    </row>
    <row r="362" spans="1:9" s="34" customFormat="1" ht="27" customHeight="1" x14ac:dyDescent="0.15">
      <c r="A362" s="92" t="s">
        <v>1154</v>
      </c>
      <c r="B362" s="32" t="s">
        <v>34</v>
      </c>
      <c r="C362" s="19" t="s">
        <v>37</v>
      </c>
      <c r="D362" s="19" t="s">
        <v>21</v>
      </c>
      <c r="E362" s="32"/>
      <c r="F362" s="88" t="s">
        <v>1153</v>
      </c>
      <c r="G362" s="33" t="s">
        <v>267</v>
      </c>
      <c r="H362" s="93">
        <v>539.79999999999995</v>
      </c>
      <c r="I362" s="32"/>
    </row>
    <row r="363" spans="1:9" s="34" customFormat="1" ht="27" customHeight="1" x14ac:dyDescent="0.15">
      <c r="A363" s="92" t="s">
        <v>1152</v>
      </c>
      <c r="B363" s="32" t="s">
        <v>103</v>
      </c>
      <c r="C363" s="19" t="s">
        <v>37</v>
      </c>
      <c r="D363" s="19" t="s">
        <v>21</v>
      </c>
      <c r="E363" s="32"/>
      <c r="F363" s="88" t="s">
        <v>1173</v>
      </c>
      <c r="G363" s="88" t="s">
        <v>1174</v>
      </c>
      <c r="H363" s="93">
        <v>623</v>
      </c>
      <c r="I363" s="32"/>
    </row>
    <row r="364" spans="1:9" s="34" customFormat="1" ht="35.25" customHeight="1" x14ac:dyDescent="0.15">
      <c r="A364" s="92" t="s">
        <v>1098</v>
      </c>
      <c r="B364" s="32" t="s">
        <v>34</v>
      </c>
      <c r="C364" s="19" t="s">
        <v>37</v>
      </c>
      <c r="D364" s="19" t="s">
        <v>21</v>
      </c>
      <c r="E364" s="19" t="s">
        <v>1104</v>
      </c>
      <c r="F364" s="32" t="s">
        <v>565</v>
      </c>
      <c r="G364" s="92" t="s">
        <v>1105</v>
      </c>
      <c r="H364" s="93">
        <v>348</v>
      </c>
      <c r="I364" s="32"/>
    </row>
    <row r="365" spans="1:9" s="34" customFormat="1" ht="35.25" customHeight="1" x14ac:dyDescent="0.15">
      <c r="A365" s="92" t="s">
        <v>1098</v>
      </c>
      <c r="B365" s="32" t="s">
        <v>34</v>
      </c>
      <c r="C365" s="19" t="s">
        <v>37</v>
      </c>
      <c r="D365" s="19" t="s">
        <v>21</v>
      </c>
      <c r="E365" s="19" t="s">
        <v>1096</v>
      </c>
      <c r="F365" s="32" t="s">
        <v>1102</v>
      </c>
      <c r="G365" s="92" t="s">
        <v>1103</v>
      </c>
      <c r="H365" s="93">
        <v>752</v>
      </c>
      <c r="I365" s="32"/>
    </row>
    <row r="366" spans="1:9" s="34" customFormat="1" ht="35.25" customHeight="1" x14ac:dyDescent="0.15">
      <c r="A366" s="92" t="s">
        <v>1098</v>
      </c>
      <c r="B366" s="32" t="s">
        <v>34</v>
      </c>
      <c r="C366" s="19" t="s">
        <v>37</v>
      </c>
      <c r="D366" s="19" t="s">
        <v>21</v>
      </c>
      <c r="E366" s="19" t="s">
        <v>1096</v>
      </c>
      <c r="F366" s="32" t="s">
        <v>1099</v>
      </c>
      <c r="G366" s="92" t="s">
        <v>1101</v>
      </c>
      <c r="H366" s="93">
        <v>141</v>
      </c>
      <c r="I366" s="32"/>
    </row>
    <row r="367" spans="1:9" s="34" customFormat="1" ht="35.25" customHeight="1" x14ac:dyDescent="0.15">
      <c r="A367" s="92" t="s">
        <v>1098</v>
      </c>
      <c r="B367" s="32" t="s">
        <v>34</v>
      </c>
      <c r="C367" s="19" t="s">
        <v>37</v>
      </c>
      <c r="D367" s="19" t="s">
        <v>21</v>
      </c>
      <c r="E367" s="19" t="s">
        <v>1096</v>
      </c>
      <c r="F367" s="32" t="s">
        <v>1097</v>
      </c>
      <c r="G367" s="92" t="s">
        <v>1100</v>
      </c>
      <c r="H367" s="93">
        <v>167</v>
      </c>
      <c r="I367" s="32"/>
    </row>
    <row r="368" spans="1:9" s="34" customFormat="1" ht="35.25" customHeight="1" x14ac:dyDescent="0.15">
      <c r="A368" s="92" t="s">
        <v>1095</v>
      </c>
      <c r="B368" s="32" t="s">
        <v>458</v>
      </c>
      <c r="C368" s="19" t="s">
        <v>37</v>
      </c>
      <c r="D368" s="19" t="s">
        <v>21</v>
      </c>
      <c r="E368" s="19" t="s">
        <v>20</v>
      </c>
      <c r="F368" s="88" t="s">
        <v>1076</v>
      </c>
      <c r="G368" s="92" t="s">
        <v>1077</v>
      </c>
      <c r="H368" s="93">
        <v>162</v>
      </c>
      <c r="I368" s="32"/>
    </row>
    <row r="369" spans="1:9" s="34" customFormat="1" ht="35.25" customHeight="1" x14ac:dyDescent="0.15">
      <c r="A369" s="92" t="s">
        <v>1095</v>
      </c>
      <c r="B369" s="32" t="s">
        <v>458</v>
      </c>
      <c r="C369" s="19" t="s">
        <v>37</v>
      </c>
      <c r="D369" s="19" t="s">
        <v>21</v>
      </c>
      <c r="E369" s="19" t="s">
        <v>20</v>
      </c>
      <c r="F369" s="88" t="s">
        <v>1090</v>
      </c>
      <c r="G369" s="92" t="s">
        <v>1091</v>
      </c>
      <c r="H369" s="93">
        <v>156</v>
      </c>
      <c r="I369" s="32"/>
    </row>
    <row r="370" spans="1:9" s="34" customFormat="1" ht="35.25" customHeight="1" x14ac:dyDescent="0.15">
      <c r="A370" s="92" t="s">
        <v>1095</v>
      </c>
      <c r="B370" s="32" t="s">
        <v>458</v>
      </c>
      <c r="C370" s="19" t="s">
        <v>37</v>
      </c>
      <c r="D370" s="19" t="s">
        <v>21</v>
      </c>
      <c r="E370" s="19" t="s">
        <v>1003</v>
      </c>
      <c r="F370" s="88" t="s">
        <v>1092</v>
      </c>
      <c r="G370" s="92" t="s">
        <v>1093</v>
      </c>
      <c r="H370" s="93">
        <v>1950</v>
      </c>
      <c r="I370" s="32"/>
    </row>
    <row r="371" spans="1:9" s="34" customFormat="1" ht="35.25" customHeight="1" x14ac:dyDescent="0.15">
      <c r="A371" s="92" t="s">
        <v>1095</v>
      </c>
      <c r="B371" s="32" t="s">
        <v>458</v>
      </c>
      <c r="C371" s="19" t="s">
        <v>37</v>
      </c>
      <c r="D371" s="19" t="s">
        <v>21</v>
      </c>
      <c r="E371" s="19" t="s">
        <v>27</v>
      </c>
      <c r="F371" s="88" t="s">
        <v>1094</v>
      </c>
      <c r="G371" s="92"/>
      <c r="H371" s="93">
        <v>264</v>
      </c>
      <c r="I371" s="32"/>
    </row>
    <row r="372" spans="1:9" s="34" customFormat="1" ht="35.25" customHeight="1" x14ac:dyDescent="0.15">
      <c r="A372" s="92" t="s">
        <v>1095</v>
      </c>
      <c r="B372" s="32" t="s">
        <v>458</v>
      </c>
      <c r="C372" s="19" t="s">
        <v>37</v>
      </c>
      <c r="D372" s="19" t="s">
        <v>21</v>
      </c>
      <c r="E372" s="19" t="s">
        <v>333</v>
      </c>
      <c r="F372" s="88" t="s">
        <v>462</v>
      </c>
      <c r="G372" s="92" t="s">
        <v>463</v>
      </c>
      <c r="H372" s="93">
        <v>1684</v>
      </c>
      <c r="I372" s="32"/>
    </row>
    <row r="373" spans="1:9" s="34" customFormat="1" ht="29.25" customHeight="1" x14ac:dyDescent="0.15">
      <c r="A373" s="19" t="s">
        <v>1172</v>
      </c>
      <c r="B373" s="32" t="s">
        <v>43</v>
      </c>
      <c r="C373" s="19" t="s">
        <v>37</v>
      </c>
      <c r="D373" s="19" t="s">
        <v>21</v>
      </c>
      <c r="E373" s="19"/>
      <c r="F373" s="32" t="s">
        <v>48</v>
      </c>
      <c r="G373" s="92"/>
      <c r="H373" s="93">
        <v>5500</v>
      </c>
      <c r="I373" s="32"/>
    </row>
    <row r="374" spans="1:9" s="34" customFormat="1" ht="29.25" customHeight="1" x14ac:dyDescent="0.15">
      <c r="A374" s="19" t="s">
        <v>1172</v>
      </c>
      <c r="B374" s="32" t="s">
        <v>44</v>
      </c>
      <c r="C374" s="19" t="s">
        <v>37</v>
      </c>
      <c r="D374" s="19" t="s">
        <v>21</v>
      </c>
      <c r="E374" s="19"/>
      <c r="F374" s="32" t="s">
        <v>49</v>
      </c>
      <c r="G374" s="92"/>
      <c r="H374" s="93">
        <v>3850</v>
      </c>
      <c r="I374" s="32"/>
    </row>
    <row r="375" spans="1:9" s="34" customFormat="1" ht="29.25" customHeight="1" x14ac:dyDescent="0.15">
      <c r="A375" s="19" t="s">
        <v>1172</v>
      </c>
      <c r="B375" s="32" t="s">
        <v>45</v>
      </c>
      <c r="C375" s="19" t="s">
        <v>37</v>
      </c>
      <c r="D375" s="19" t="s">
        <v>21</v>
      </c>
      <c r="E375" s="19"/>
      <c r="F375" s="32" t="s">
        <v>50</v>
      </c>
      <c r="G375" s="92"/>
      <c r="H375" s="93">
        <v>8800</v>
      </c>
      <c r="I375" s="32"/>
    </row>
    <row r="376" spans="1:9" s="17" customFormat="1" ht="13.5" customHeight="1" x14ac:dyDescent="0.2">
      <c r="A376" s="16"/>
      <c r="B376" s="16"/>
      <c r="C376" s="16"/>
      <c r="D376" s="16"/>
      <c r="E376" s="16"/>
      <c r="F376" s="22"/>
      <c r="G376" s="16"/>
      <c r="H376" s="52"/>
      <c r="I376" s="23"/>
    </row>
    <row r="377" spans="1:9" s="34" customFormat="1" ht="13.5" customHeight="1" x14ac:dyDescent="0.15">
      <c r="A377" s="19"/>
      <c r="B377" s="19"/>
      <c r="C377" s="19"/>
      <c r="D377" s="19" t="s">
        <v>21</v>
      </c>
      <c r="E377" s="19"/>
      <c r="F377" s="88"/>
      <c r="G377" s="33" t="s">
        <v>830</v>
      </c>
      <c r="H377" s="21">
        <f>SUM(H187:H376)</f>
        <v>232857.3</v>
      </c>
      <c r="I377" s="32"/>
    </row>
    <row r="378" spans="1:9" s="17" customFormat="1" ht="13.5" customHeight="1" x14ac:dyDescent="0.15">
      <c r="A378" s="16"/>
      <c r="B378" s="16"/>
      <c r="C378" s="16"/>
      <c r="D378" s="16"/>
      <c r="E378" s="16"/>
      <c r="F378" s="22"/>
      <c r="G378" s="18"/>
      <c r="H378" s="45"/>
      <c r="I378" s="23"/>
    </row>
    <row r="379" spans="1:9" s="34" customFormat="1" ht="37.5" customHeight="1" x14ac:dyDescent="0.15">
      <c r="A379" s="92" t="s">
        <v>1150</v>
      </c>
      <c r="B379" s="88" t="s">
        <v>916</v>
      </c>
      <c r="C379" s="19" t="s">
        <v>849</v>
      </c>
      <c r="D379" s="19" t="s">
        <v>848</v>
      </c>
      <c r="E379" s="32" t="s">
        <v>1038</v>
      </c>
      <c r="F379" s="32" t="s">
        <v>378</v>
      </c>
      <c r="G379" s="33"/>
      <c r="H379" s="21">
        <v>3000</v>
      </c>
      <c r="I379" s="32"/>
    </row>
    <row r="380" spans="1:9" s="17" customFormat="1" ht="13.5" customHeight="1" x14ac:dyDescent="0.15">
      <c r="A380" s="16"/>
      <c r="B380" s="16"/>
      <c r="C380" s="16"/>
      <c r="D380" s="16"/>
      <c r="E380" s="16"/>
      <c r="F380" s="22"/>
      <c r="G380" s="18"/>
      <c r="H380" s="45"/>
      <c r="I380" s="23"/>
    </row>
    <row r="381" spans="1:9" s="17" customFormat="1" ht="13.5" customHeight="1" x14ac:dyDescent="0.15">
      <c r="A381" s="16"/>
      <c r="B381" s="16"/>
      <c r="C381" s="16"/>
      <c r="D381" s="16"/>
      <c r="E381" s="16"/>
      <c r="F381" s="22"/>
      <c r="G381" s="18"/>
      <c r="H381" s="45"/>
      <c r="I381" s="23"/>
    </row>
    <row r="382" spans="1:9" s="17" customFormat="1" ht="13.5" customHeight="1" x14ac:dyDescent="0.2">
      <c r="A382" s="16"/>
      <c r="B382" s="16"/>
      <c r="C382" s="16"/>
      <c r="D382" s="16"/>
      <c r="E382" s="16"/>
      <c r="F382" s="22"/>
      <c r="G382" s="16"/>
      <c r="H382" s="52"/>
      <c r="I382" s="23"/>
    </row>
    <row r="383" spans="1:9" s="17" customFormat="1" ht="13.5" customHeight="1" x14ac:dyDescent="0.15">
      <c r="A383" s="16"/>
      <c r="B383" s="16"/>
      <c r="C383" s="16"/>
      <c r="D383" s="16"/>
      <c r="E383" s="16"/>
      <c r="F383" s="23"/>
      <c r="G383" s="33" t="s">
        <v>850</v>
      </c>
      <c r="H383" s="21">
        <f>SUM(H378:H382)</f>
        <v>3000</v>
      </c>
      <c r="I383" s="23"/>
    </row>
    <row r="384" spans="1:9" x14ac:dyDescent="0.2">
      <c r="A384" s="72"/>
      <c r="B384" s="72"/>
      <c r="C384" s="72"/>
      <c r="D384" s="72"/>
      <c r="E384" s="72"/>
      <c r="F384" s="73"/>
      <c r="G384" s="43" t="s">
        <v>93</v>
      </c>
      <c r="H384" s="44">
        <f>H183+H377+H383+H186</f>
        <v>359367.3</v>
      </c>
      <c r="I384" s="73"/>
    </row>
    <row r="385" spans="1:10" x14ac:dyDescent="0.2">
      <c r="A385" s="75"/>
      <c r="I385" s="77"/>
    </row>
    <row r="386" spans="1:10" x14ac:dyDescent="0.2">
      <c r="A386" s="75"/>
      <c r="B386" s="75" t="s">
        <v>0</v>
      </c>
      <c r="C386" s="75"/>
      <c r="D386" s="75"/>
      <c r="E386" s="75" t="s">
        <v>1</v>
      </c>
      <c r="F386" s="77"/>
      <c r="G386" s="75"/>
      <c r="H386" s="75" t="s">
        <v>2</v>
      </c>
      <c r="I386" s="77"/>
    </row>
    <row r="387" spans="1:10" x14ac:dyDescent="0.2">
      <c r="A387" s="75"/>
      <c r="B387" s="75"/>
      <c r="C387" s="75"/>
      <c r="D387" s="75"/>
      <c r="E387" s="75"/>
      <c r="F387" s="77"/>
      <c r="G387" s="75"/>
      <c r="H387" s="75"/>
      <c r="I387" s="77"/>
    </row>
    <row r="388" spans="1:10" x14ac:dyDescent="0.2">
      <c r="A388" s="75"/>
      <c r="B388" s="75"/>
      <c r="C388" s="75"/>
      <c r="D388" s="75"/>
      <c r="E388" s="75"/>
      <c r="F388" s="77"/>
      <c r="G388" s="75"/>
      <c r="H388" s="75"/>
      <c r="I388" s="77"/>
    </row>
    <row r="389" spans="1:10" x14ac:dyDescent="0.2">
      <c r="A389" s="75"/>
      <c r="B389" s="75"/>
      <c r="C389" s="75"/>
      <c r="D389" s="75"/>
      <c r="E389" s="75"/>
      <c r="F389" s="77"/>
      <c r="G389" s="75"/>
      <c r="H389" s="75"/>
      <c r="I389" s="77"/>
    </row>
    <row r="392" spans="1:10" x14ac:dyDescent="0.2">
      <c r="B392" s="75" t="s">
        <v>3</v>
      </c>
      <c r="C392" s="75"/>
      <c r="D392" s="75"/>
      <c r="E392" s="75" t="s">
        <v>4</v>
      </c>
      <c r="F392" s="77"/>
      <c r="G392" s="75"/>
      <c r="H392" s="75" t="s">
        <v>5</v>
      </c>
    </row>
    <row r="393" spans="1:10" x14ac:dyDescent="0.2">
      <c r="B393" s="48" t="s">
        <v>144</v>
      </c>
      <c r="E393" s="48" t="s">
        <v>145</v>
      </c>
      <c r="H393" s="9" t="s">
        <v>146</v>
      </c>
    </row>
    <row r="394" spans="1:10" x14ac:dyDescent="0.2">
      <c r="B394" s="48"/>
      <c r="E394" s="48"/>
    </row>
    <row r="396" spans="1:10" x14ac:dyDescent="0.2">
      <c r="A396" s="2" t="s">
        <v>17</v>
      </c>
    </row>
    <row r="398" spans="1:10" ht="18" x14ac:dyDescent="0.25">
      <c r="A398" s="196"/>
      <c r="B398" s="196"/>
      <c r="C398" s="196"/>
      <c r="D398" s="196"/>
      <c r="E398" s="196"/>
      <c r="F398" s="196"/>
      <c r="G398" s="196"/>
      <c r="H398" s="196"/>
      <c r="I398" s="196"/>
      <c r="J398" s="78"/>
    </row>
    <row r="399" spans="1:10" ht="18" x14ac:dyDescent="0.25">
      <c r="C399" s="78"/>
    </row>
    <row r="401" spans="1:10" ht="18" x14ac:dyDescent="0.25">
      <c r="A401" s="78"/>
      <c r="B401" s="5"/>
      <c r="C401" s="5"/>
      <c r="D401" s="5"/>
      <c r="E401" s="5"/>
      <c r="G401" s="5"/>
      <c r="H401" s="5"/>
      <c r="I401" s="25"/>
      <c r="J401" s="5"/>
    </row>
    <row r="402" spans="1:10" x14ac:dyDescent="0.2">
      <c r="A402" s="79"/>
      <c r="B402" s="79"/>
      <c r="C402" s="79"/>
      <c r="D402" s="79"/>
      <c r="E402" s="79"/>
      <c r="G402" s="79"/>
      <c r="H402" s="79"/>
      <c r="I402" s="80"/>
      <c r="J402" s="79"/>
    </row>
    <row r="403" spans="1:10" ht="15.75" customHeight="1" x14ac:dyDescent="0.2">
      <c r="A403" s="13"/>
      <c r="B403" s="13"/>
      <c r="C403" s="13"/>
      <c r="D403" s="13"/>
      <c r="E403" s="13"/>
      <c r="G403" s="13"/>
      <c r="H403" s="13"/>
      <c r="I403" s="13"/>
      <c r="J403" s="13"/>
    </row>
    <row r="404" spans="1:10" ht="15.75" x14ac:dyDescent="0.25">
      <c r="A404" s="65"/>
      <c r="B404" s="79"/>
      <c r="C404" s="79"/>
      <c r="D404" s="79"/>
      <c r="E404" s="65"/>
      <c r="G404" s="79"/>
      <c r="H404" s="79"/>
      <c r="I404" s="80"/>
      <c r="J404" s="79"/>
    </row>
    <row r="405" spans="1:10" ht="15.75" customHeight="1" x14ac:dyDescent="0.2">
      <c r="A405" s="13"/>
      <c r="B405" s="13"/>
      <c r="C405" s="13"/>
      <c r="D405" s="13"/>
      <c r="E405" s="13"/>
      <c r="G405" s="13"/>
      <c r="H405" s="13"/>
      <c r="I405" s="13"/>
      <c r="J405" s="13"/>
    </row>
    <row r="406" spans="1:10" ht="15.75" x14ac:dyDescent="0.25">
      <c r="A406" s="5"/>
      <c r="B406" s="81"/>
      <c r="C406" s="81"/>
      <c r="D406" s="81"/>
      <c r="E406" s="5"/>
      <c r="G406" s="81"/>
      <c r="H406" s="81"/>
      <c r="I406" s="82"/>
      <c r="J406" s="81"/>
    </row>
    <row r="407" spans="1:10" ht="15.75" x14ac:dyDescent="0.25">
      <c r="A407" s="5"/>
      <c r="B407" s="5"/>
      <c r="C407" s="5"/>
      <c r="D407" s="5"/>
      <c r="E407" s="5"/>
      <c r="G407" s="5"/>
      <c r="H407" s="5"/>
      <c r="I407" s="25"/>
      <c r="J407" s="5"/>
    </row>
    <row r="408" spans="1:10" ht="15.75" x14ac:dyDescent="0.25">
      <c r="A408" s="5"/>
      <c r="B408" s="5"/>
      <c r="C408" s="5"/>
      <c r="D408" s="65"/>
      <c r="E408" s="5"/>
      <c r="G408" s="5"/>
      <c r="H408" s="5"/>
      <c r="I408" s="25"/>
      <c r="J408" s="5"/>
    </row>
    <row r="409" spans="1:10" ht="15.75" x14ac:dyDescent="0.25">
      <c r="A409" s="5"/>
      <c r="B409" s="5"/>
      <c r="C409" s="5"/>
      <c r="D409" s="65"/>
      <c r="E409" s="5"/>
      <c r="G409" s="5"/>
      <c r="H409" s="5"/>
      <c r="I409" s="25"/>
      <c r="J409" s="5"/>
    </row>
    <row r="410" spans="1:10" ht="15.75" x14ac:dyDescent="0.25">
      <c r="A410" s="5"/>
      <c r="B410" s="5"/>
      <c r="C410" s="5"/>
      <c r="D410" s="65"/>
      <c r="E410" s="5"/>
      <c r="G410" s="5"/>
      <c r="H410" s="5"/>
      <c r="I410" s="25"/>
      <c r="J410" s="5"/>
    </row>
    <row r="411" spans="1:10" ht="15.75" x14ac:dyDescent="0.25">
      <c r="A411" s="5"/>
      <c r="B411" s="5"/>
      <c r="C411" s="5"/>
      <c r="D411" s="5"/>
      <c r="E411" s="5"/>
      <c r="G411" s="5"/>
      <c r="H411" s="5"/>
      <c r="I411" s="25"/>
      <c r="J411" s="5"/>
    </row>
    <row r="412" spans="1:10" ht="15.75" x14ac:dyDescent="0.25">
      <c r="A412" s="5"/>
      <c r="B412" s="5"/>
      <c r="C412" s="5"/>
      <c r="D412" s="5"/>
      <c r="E412" s="5"/>
      <c r="G412" s="5"/>
      <c r="H412" s="5"/>
      <c r="I412" s="25"/>
      <c r="J412" s="5"/>
    </row>
    <row r="413" spans="1:10" ht="15.75" x14ac:dyDescent="0.25">
      <c r="A413" s="5"/>
      <c r="B413" s="5"/>
      <c r="C413" s="5"/>
      <c r="D413" s="5"/>
      <c r="E413" s="5"/>
      <c r="G413" s="5"/>
      <c r="H413" s="5"/>
      <c r="I413" s="25"/>
      <c r="J413" s="5"/>
    </row>
    <row r="414" spans="1:10" ht="15.75" x14ac:dyDescent="0.25">
      <c r="A414" s="5"/>
      <c r="B414" s="5"/>
      <c r="C414" s="5"/>
      <c r="D414" s="5"/>
      <c r="E414" s="5"/>
      <c r="G414" s="5"/>
      <c r="H414" s="5"/>
      <c r="I414" s="25"/>
      <c r="J414" s="5"/>
    </row>
    <row r="415" spans="1:10" ht="15.75" x14ac:dyDescent="0.25">
      <c r="A415" s="5"/>
      <c r="B415" s="5"/>
      <c r="C415" s="5"/>
      <c r="D415" s="5"/>
      <c r="E415" s="5"/>
      <c r="G415" s="5"/>
      <c r="H415" s="5"/>
      <c r="I415" s="25"/>
      <c r="J415" s="5"/>
    </row>
    <row r="416" spans="1:10" ht="15.75" x14ac:dyDescent="0.25">
      <c r="A416" s="5"/>
      <c r="B416" s="5"/>
      <c r="C416" s="5"/>
      <c r="D416" s="5"/>
      <c r="E416" s="5"/>
      <c r="G416" s="5"/>
      <c r="H416" s="5"/>
      <c r="I416" s="25"/>
      <c r="J416" s="5"/>
    </row>
    <row r="417" spans="1:10" ht="15.75" x14ac:dyDescent="0.25">
      <c r="A417" s="5"/>
      <c r="B417" s="5"/>
      <c r="C417" s="5"/>
      <c r="D417" s="5"/>
      <c r="E417" s="5"/>
      <c r="G417" s="5"/>
      <c r="H417" s="5"/>
      <c r="I417" s="25"/>
      <c r="J417" s="5"/>
    </row>
    <row r="418" spans="1:10" ht="15.75" x14ac:dyDescent="0.25">
      <c r="A418" s="5"/>
      <c r="B418" s="5"/>
      <c r="C418" s="5"/>
      <c r="D418" s="5"/>
      <c r="E418" s="5"/>
      <c r="G418" s="5"/>
      <c r="H418" s="5"/>
      <c r="I418" s="25"/>
      <c r="J418" s="5"/>
    </row>
    <row r="419" spans="1:10" ht="15.75" x14ac:dyDescent="0.25">
      <c r="A419" s="5"/>
      <c r="B419" s="5"/>
      <c r="C419" s="5"/>
      <c r="D419" s="5"/>
      <c r="E419" s="5"/>
      <c r="G419" s="5"/>
      <c r="H419" s="5"/>
      <c r="I419" s="25"/>
      <c r="J419" s="5"/>
    </row>
    <row r="420" spans="1:10" ht="15.75" x14ac:dyDescent="0.25">
      <c r="A420" s="5"/>
      <c r="B420" s="5"/>
      <c r="C420" s="5"/>
      <c r="D420" s="5"/>
      <c r="E420" s="5"/>
      <c r="G420" s="5"/>
      <c r="H420" s="5"/>
      <c r="I420" s="25"/>
      <c r="J420" s="5"/>
    </row>
    <row r="421" spans="1:10" ht="15.75" x14ac:dyDescent="0.25">
      <c r="A421" s="5"/>
      <c r="B421" s="5"/>
      <c r="C421" s="5"/>
      <c r="D421" s="5"/>
      <c r="E421" s="5"/>
      <c r="G421" s="5"/>
      <c r="H421" s="5"/>
      <c r="I421" s="25"/>
      <c r="J421" s="5"/>
    </row>
    <row r="422" spans="1:10" ht="15.75" x14ac:dyDescent="0.25">
      <c r="A422" s="5"/>
      <c r="B422" s="5"/>
      <c r="C422" s="5"/>
      <c r="D422" s="5"/>
      <c r="E422" s="5"/>
      <c r="G422" s="5"/>
      <c r="H422" s="5"/>
      <c r="I422" s="25"/>
      <c r="J422" s="5"/>
    </row>
    <row r="423" spans="1:10" s="76" customFormat="1" ht="15.75" x14ac:dyDescent="0.25">
      <c r="A423" s="5"/>
      <c r="B423" s="9"/>
      <c r="C423" s="9"/>
      <c r="D423" s="9"/>
      <c r="E423" s="15"/>
      <c r="G423" s="9"/>
      <c r="H423" s="9"/>
      <c r="J423" s="9"/>
    </row>
  </sheetData>
  <mergeCells count="4">
    <mergeCell ref="A2:I2"/>
    <mergeCell ref="A4:I4"/>
    <mergeCell ref="A5:I5"/>
    <mergeCell ref="A398:I398"/>
  </mergeCells>
  <pageMargins left="0.70866141732283472" right="0.70866141732283472" top="0.74803149606299213" bottom="0.74803149606299213" header="0.31496062992125984" footer="0.31496062992125984"/>
  <pageSetup scale="54" fitToHeight="2" orientation="portrait" r:id="rId1"/>
  <rowBreaks count="1" manualBreakCount="1">
    <brk id="39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view="pageBreakPreview" zoomScale="85" zoomScaleNormal="100" zoomScaleSheetLayoutView="85" workbookViewId="0">
      <selection activeCell="E25" sqref="E25:E26"/>
    </sheetView>
  </sheetViews>
  <sheetFormatPr baseColWidth="10" defaultRowHeight="12.75" x14ac:dyDescent="0.2"/>
  <cols>
    <col min="1" max="1" width="9.7109375" style="9" customWidth="1"/>
    <col min="2" max="2" width="18.7109375" style="76" customWidth="1"/>
    <col min="3" max="3" width="16.5703125" style="9" customWidth="1"/>
    <col min="4" max="4" width="23.28515625" style="76" customWidth="1"/>
    <col min="5" max="5" width="23.7109375" style="9" customWidth="1"/>
    <col min="6" max="6" width="26.28515625" style="76" customWidth="1"/>
    <col min="7" max="7" width="19" style="9" customWidth="1"/>
    <col min="8" max="8" width="12.42578125" style="9" customWidth="1"/>
    <col min="9" max="9" width="17.5703125" style="76" customWidth="1"/>
    <col min="10" max="16384" width="11.42578125" style="9"/>
  </cols>
  <sheetData>
    <row r="1" spans="1:10" s="4" customFormat="1" x14ac:dyDescent="0.2">
      <c r="B1" s="90"/>
      <c r="D1" s="90"/>
      <c r="F1" s="90"/>
      <c r="I1" s="90"/>
    </row>
    <row r="2" spans="1:10" s="4" customFormat="1" ht="15.75" customHeight="1" x14ac:dyDescent="0.2">
      <c r="A2" s="193" t="s">
        <v>18</v>
      </c>
      <c r="B2" s="193"/>
      <c r="C2" s="193"/>
      <c r="D2" s="193"/>
      <c r="E2" s="193"/>
      <c r="F2" s="193"/>
      <c r="G2" s="193"/>
      <c r="H2" s="193"/>
      <c r="I2" s="193"/>
      <c r="J2" s="100"/>
    </row>
    <row r="3" spans="1:10" s="4" customFormat="1" ht="8.25" customHeight="1" x14ac:dyDescent="0.25">
      <c r="A3" s="6"/>
      <c r="B3" s="29"/>
      <c r="C3" s="6"/>
      <c r="D3" s="29"/>
      <c r="E3" s="6"/>
      <c r="F3" s="29"/>
      <c r="G3" s="6"/>
      <c r="H3" s="6"/>
      <c r="I3" s="29"/>
      <c r="J3" s="6"/>
    </row>
    <row r="4" spans="1:10" s="4" customFormat="1" ht="15.75" customHeight="1" x14ac:dyDescent="0.25">
      <c r="A4" s="193" t="s">
        <v>1175</v>
      </c>
      <c r="B4" s="193"/>
      <c r="C4" s="193"/>
      <c r="D4" s="193"/>
      <c r="E4" s="193"/>
      <c r="F4" s="193"/>
      <c r="G4" s="193"/>
      <c r="H4" s="193"/>
      <c r="I4" s="193"/>
      <c r="J4" s="6"/>
    </row>
    <row r="5" spans="1:10" s="4" customFormat="1" ht="15.75" customHeight="1" x14ac:dyDescent="0.25">
      <c r="A5" s="195" t="s">
        <v>2195</v>
      </c>
      <c r="B5" s="195"/>
      <c r="C5" s="195"/>
      <c r="D5" s="195"/>
      <c r="E5" s="195"/>
      <c r="F5" s="195"/>
      <c r="G5" s="195"/>
      <c r="H5" s="195"/>
      <c r="I5" s="195"/>
      <c r="J5" s="3"/>
    </row>
    <row r="6" spans="1:10" s="4" customFormat="1" ht="15.75" customHeight="1" x14ac:dyDescent="0.25">
      <c r="A6" s="7"/>
      <c r="B6" s="26"/>
      <c r="C6" s="3"/>
      <c r="D6" s="26"/>
      <c r="E6" s="3"/>
      <c r="F6" s="26"/>
      <c r="G6" s="3"/>
      <c r="H6" s="3"/>
      <c r="I6" s="26"/>
      <c r="J6" s="3"/>
    </row>
    <row r="7" spans="1:10" s="34" customFormat="1" ht="46.5" customHeight="1" x14ac:dyDescent="0.15">
      <c r="A7" s="50" t="s">
        <v>6</v>
      </c>
      <c r="B7" s="50" t="s">
        <v>7</v>
      </c>
      <c r="C7" s="50" t="s">
        <v>8</v>
      </c>
      <c r="D7" s="50" t="s">
        <v>9</v>
      </c>
      <c r="E7" s="50" t="s">
        <v>10</v>
      </c>
      <c r="F7" s="50" t="s">
        <v>11</v>
      </c>
      <c r="G7" s="50" t="s">
        <v>12</v>
      </c>
      <c r="H7" s="50" t="s">
        <v>13</v>
      </c>
      <c r="I7" s="50" t="s">
        <v>14</v>
      </c>
      <c r="J7" s="51"/>
    </row>
    <row r="8" spans="1:10" s="106" customFormat="1" ht="10.5" customHeight="1" x14ac:dyDescent="0.2">
      <c r="A8" s="101"/>
      <c r="B8" s="103"/>
      <c r="C8" s="102"/>
      <c r="D8" s="103"/>
      <c r="E8" s="103"/>
      <c r="F8" s="103"/>
      <c r="G8" s="104"/>
      <c r="H8" s="105"/>
      <c r="I8" s="103"/>
    </row>
    <row r="9" spans="1:10" s="106" customFormat="1" ht="10.5" customHeight="1" x14ac:dyDescent="0.2">
      <c r="A9" s="101"/>
      <c r="B9" s="103"/>
      <c r="C9" s="102"/>
      <c r="D9" s="103"/>
      <c r="E9" s="103"/>
      <c r="F9" s="103"/>
      <c r="G9" s="104"/>
      <c r="H9" s="105"/>
      <c r="I9" s="103"/>
    </row>
    <row r="10" spans="1:10" s="106" customFormat="1" ht="10.5" customHeight="1" x14ac:dyDescent="0.2">
      <c r="A10" s="101"/>
      <c r="B10" s="103"/>
      <c r="C10" s="102"/>
      <c r="D10" s="103"/>
      <c r="E10" s="103"/>
      <c r="F10" s="103"/>
      <c r="G10" s="104"/>
      <c r="H10" s="105"/>
      <c r="I10" s="103"/>
    </row>
    <row r="11" spans="1:10" s="106" customFormat="1" ht="10.5" customHeight="1" x14ac:dyDescent="0.2">
      <c r="A11" s="101"/>
      <c r="B11" s="103"/>
      <c r="C11" s="102"/>
      <c r="D11" s="103"/>
      <c r="E11" s="103"/>
      <c r="F11" s="103"/>
      <c r="G11" s="104"/>
      <c r="H11" s="105"/>
      <c r="I11" s="103"/>
    </row>
    <row r="12" spans="1:10" s="106" customFormat="1" ht="10.5" customHeight="1" x14ac:dyDescent="0.2">
      <c r="A12" s="102"/>
      <c r="B12" s="103"/>
      <c r="C12" s="102"/>
      <c r="D12" s="103"/>
      <c r="E12" s="103"/>
      <c r="F12" s="103"/>
      <c r="G12" s="104"/>
      <c r="H12" s="105"/>
      <c r="I12" s="103"/>
    </row>
    <row r="13" spans="1:10" s="106" customFormat="1" ht="13.5" customHeight="1" x14ac:dyDescent="0.2">
      <c r="A13" s="102"/>
      <c r="B13" s="103"/>
      <c r="C13" s="102"/>
      <c r="D13" s="103"/>
      <c r="E13" s="102"/>
      <c r="F13" s="103"/>
      <c r="G13" s="112" t="s">
        <v>159</v>
      </c>
      <c r="H13" s="113">
        <f>SUM(H8:H12)</f>
        <v>0</v>
      </c>
      <c r="I13" s="103"/>
    </row>
    <row r="14" spans="1:10" s="106" customFormat="1" ht="13.5" customHeight="1" x14ac:dyDescent="0.2">
      <c r="A14" s="102"/>
      <c r="B14" s="103"/>
      <c r="C14" s="102"/>
      <c r="D14" s="103"/>
      <c r="E14" s="102"/>
      <c r="F14" s="103"/>
      <c r="G14" s="104"/>
      <c r="H14" s="105"/>
      <c r="I14" s="103"/>
    </row>
    <row r="15" spans="1:10" s="111" customFormat="1" ht="23.25" customHeight="1" x14ac:dyDescent="0.2">
      <c r="A15" s="101" t="s">
        <v>2274</v>
      </c>
      <c r="B15" s="107" t="s">
        <v>42</v>
      </c>
      <c r="C15" s="109" t="s">
        <v>2276</v>
      </c>
      <c r="D15" s="107" t="s">
        <v>46</v>
      </c>
      <c r="E15" s="109" t="s">
        <v>40</v>
      </c>
      <c r="F15" s="114" t="s">
        <v>41</v>
      </c>
      <c r="G15" s="109"/>
      <c r="H15" s="91">
        <v>2480</v>
      </c>
      <c r="I15" s="107"/>
    </row>
    <row r="16" spans="1:10" s="106" customFormat="1" ht="30" customHeight="1" x14ac:dyDescent="0.2">
      <c r="A16" s="102"/>
      <c r="B16" s="103"/>
      <c r="C16" s="102"/>
      <c r="D16" s="103"/>
      <c r="E16" s="102"/>
      <c r="F16" s="119" t="s">
        <v>2273</v>
      </c>
      <c r="G16" s="112" t="s">
        <v>160</v>
      </c>
      <c r="H16" s="113">
        <f>SUM(H15)</f>
        <v>2480</v>
      </c>
      <c r="I16" s="103"/>
    </row>
    <row r="17" spans="1:9" s="106" customFormat="1" ht="13.5" customHeight="1" x14ac:dyDescent="0.2">
      <c r="A17" s="102"/>
      <c r="B17" s="103"/>
      <c r="C17" s="102"/>
      <c r="D17" s="103"/>
      <c r="E17" s="102"/>
      <c r="F17" s="103"/>
      <c r="G17" s="112"/>
      <c r="H17" s="113"/>
      <c r="I17" s="103"/>
    </row>
    <row r="18" spans="1:9" s="106" customFormat="1" ht="38.25" customHeight="1" x14ac:dyDescent="0.2">
      <c r="A18" s="101" t="s">
        <v>895</v>
      </c>
      <c r="B18" s="103" t="s">
        <v>43</v>
      </c>
      <c r="C18" s="102" t="s">
        <v>2216</v>
      </c>
      <c r="D18" s="103" t="s">
        <v>21</v>
      </c>
      <c r="E18" s="102"/>
      <c r="F18" s="103" t="s">
        <v>48</v>
      </c>
      <c r="G18" s="101"/>
      <c r="H18" s="115">
        <v>5500</v>
      </c>
      <c r="I18" s="103"/>
    </row>
    <row r="19" spans="1:9" s="106" customFormat="1" ht="38.25" customHeight="1" x14ac:dyDescent="0.2">
      <c r="A19" s="101" t="s">
        <v>895</v>
      </c>
      <c r="B19" s="103" t="s">
        <v>44</v>
      </c>
      <c r="C19" s="102" t="s">
        <v>2216</v>
      </c>
      <c r="D19" s="103" t="s">
        <v>21</v>
      </c>
      <c r="E19" s="102"/>
      <c r="F19" s="103" t="s">
        <v>49</v>
      </c>
      <c r="G19" s="101"/>
      <c r="H19" s="115">
        <v>3850</v>
      </c>
      <c r="I19" s="103"/>
    </row>
    <row r="20" spans="1:9" s="106" customFormat="1" ht="29.25" customHeight="1" x14ac:dyDescent="0.2">
      <c r="A20" s="101" t="s">
        <v>895</v>
      </c>
      <c r="B20" s="103" t="s">
        <v>45</v>
      </c>
      <c r="C20" s="102" t="s">
        <v>2216</v>
      </c>
      <c r="D20" s="103" t="s">
        <v>21</v>
      </c>
      <c r="E20" s="102"/>
      <c r="F20" s="103" t="s">
        <v>50</v>
      </c>
      <c r="G20" s="101"/>
      <c r="H20" s="115">
        <v>8800</v>
      </c>
      <c r="I20" s="103"/>
    </row>
    <row r="21" spans="1:9" s="120" customFormat="1" ht="22.5" customHeight="1" x14ac:dyDescent="0.2">
      <c r="A21" s="117"/>
      <c r="B21" s="119"/>
      <c r="C21" s="117"/>
      <c r="D21" s="119"/>
      <c r="E21" s="117"/>
      <c r="F21" s="118" t="s">
        <v>21</v>
      </c>
      <c r="G21" s="112" t="s">
        <v>830</v>
      </c>
      <c r="H21" s="113">
        <f>SUM(H18:H20)</f>
        <v>18150</v>
      </c>
      <c r="I21" s="119"/>
    </row>
    <row r="22" spans="1:9" s="106" customFormat="1" ht="13.5" customHeight="1" x14ac:dyDescent="0.2">
      <c r="A22" s="102"/>
      <c r="B22" s="103"/>
      <c r="C22" s="102"/>
      <c r="D22" s="103"/>
      <c r="E22" s="102"/>
      <c r="F22" s="116"/>
      <c r="G22" s="104"/>
      <c r="H22" s="105"/>
      <c r="I22" s="103"/>
    </row>
    <row r="23" spans="1:9" s="106" customFormat="1" ht="11.25" customHeight="1" x14ac:dyDescent="0.2">
      <c r="A23" s="101"/>
      <c r="B23" s="116"/>
      <c r="C23" s="102"/>
      <c r="D23" s="103"/>
      <c r="E23" s="103"/>
      <c r="F23" s="103"/>
      <c r="G23" s="104"/>
      <c r="H23" s="105"/>
      <c r="I23" s="103"/>
    </row>
    <row r="24" spans="1:9" s="106" customFormat="1" ht="13.5" customHeight="1" x14ac:dyDescent="0.2">
      <c r="A24" s="102"/>
      <c r="B24" s="103"/>
      <c r="C24" s="102"/>
      <c r="D24" s="103"/>
      <c r="E24" s="102"/>
      <c r="F24" s="116"/>
      <c r="G24" s="104"/>
      <c r="H24" s="105"/>
      <c r="I24" s="103"/>
    </row>
    <row r="25" spans="1:9" s="106" customFormat="1" ht="13.5" customHeight="1" x14ac:dyDescent="0.2">
      <c r="A25" s="102"/>
      <c r="B25" s="103"/>
      <c r="C25" s="102"/>
      <c r="D25" s="103"/>
      <c r="E25" s="102"/>
      <c r="F25" s="116"/>
      <c r="G25" s="104"/>
      <c r="H25" s="105"/>
      <c r="I25" s="103"/>
    </row>
    <row r="26" spans="1:9" s="106" customFormat="1" ht="13.5" customHeight="1" x14ac:dyDescent="0.2">
      <c r="A26" s="102"/>
      <c r="B26" s="103"/>
      <c r="C26" s="102"/>
      <c r="D26" s="103"/>
      <c r="E26" s="102"/>
      <c r="F26" s="116"/>
      <c r="G26" s="102"/>
      <c r="H26" s="115"/>
      <c r="I26" s="103"/>
    </row>
    <row r="27" spans="1:9" s="106" customFormat="1" ht="13.5" customHeight="1" x14ac:dyDescent="0.2">
      <c r="A27" s="102"/>
      <c r="B27" s="103"/>
      <c r="C27" s="102"/>
      <c r="D27" s="103"/>
      <c r="E27" s="102"/>
      <c r="F27" s="103"/>
      <c r="G27" s="112" t="s">
        <v>850</v>
      </c>
      <c r="H27" s="113">
        <f>SUM(H22:H26)</f>
        <v>0</v>
      </c>
      <c r="I27" s="103"/>
    </row>
    <row r="28" spans="1:9" s="106" customFormat="1" ht="11.25" x14ac:dyDescent="0.2">
      <c r="A28" s="102"/>
      <c r="B28" s="103"/>
      <c r="C28" s="102"/>
      <c r="D28" s="103"/>
      <c r="E28" s="102"/>
      <c r="F28" s="103"/>
      <c r="G28" s="117" t="s">
        <v>93</v>
      </c>
      <c r="H28" s="113">
        <f>H13+H21+H27+H16</f>
        <v>20630</v>
      </c>
      <c r="I28" s="103"/>
    </row>
    <row r="29" spans="1:9" s="106" customFormat="1" ht="11.25" x14ac:dyDescent="0.2">
      <c r="A29" s="121"/>
      <c r="B29" s="122"/>
      <c r="D29" s="122"/>
      <c r="F29" s="122"/>
      <c r="I29" s="123"/>
    </row>
    <row r="30" spans="1:9" s="120" customFormat="1" ht="11.25" x14ac:dyDescent="0.2">
      <c r="A30" s="124"/>
      <c r="B30" s="125" t="s">
        <v>0</v>
      </c>
      <c r="C30" s="124"/>
      <c r="D30" s="125"/>
      <c r="E30" s="124" t="s">
        <v>1</v>
      </c>
      <c r="F30" s="125"/>
      <c r="G30" s="124"/>
      <c r="H30" s="124" t="s">
        <v>2</v>
      </c>
      <c r="I30" s="125"/>
    </row>
    <row r="31" spans="1:9" s="120" customFormat="1" ht="11.25" x14ac:dyDescent="0.2">
      <c r="A31" s="124"/>
      <c r="B31" s="125"/>
      <c r="C31" s="124"/>
      <c r="D31" s="125"/>
      <c r="E31" s="124"/>
      <c r="F31" s="125"/>
      <c r="G31" s="124"/>
      <c r="H31" s="124"/>
      <c r="I31" s="125"/>
    </row>
    <row r="32" spans="1:9" s="120" customFormat="1" ht="11.25" x14ac:dyDescent="0.2">
      <c r="A32" s="124"/>
      <c r="B32" s="125"/>
      <c r="C32" s="124"/>
      <c r="D32" s="125"/>
      <c r="E32" s="124"/>
      <c r="F32" s="125"/>
      <c r="G32" s="124"/>
      <c r="H32" s="124"/>
      <c r="I32" s="125"/>
    </row>
    <row r="33" spans="1:10" s="120" customFormat="1" ht="11.25" x14ac:dyDescent="0.2">
      <c r="A33" s="124"/>
      <c r="B33" s="125"/>
      <c r="C33" s="124"/>
      <c r="D33" s="125"/>
      <c r="E33" s="124"/>
      <c r="F33" s="125"/>
      <c r="G33" s="124"/>
      <c r="H33" s="124"/>
      <c r="I33" s="125"/>
    </row>
    <row r="34" spans="1:10" s="120" customFormat="1" ht="11.25" x14ac:dyDescent="0.2">
      <c r="B34" s="126"/>
      <c r="D34" s="126"/>
      <c r="F34" s="126"/>
      <c r="I34" s="126"/>
    </row>
    <row r="35" spans="1:10" s="120" customFormat="1" ht="11.25" x14ac:dyDescent="0.2">
      <c r="B35" s="126"/>
      <c r="D35" s="126"/>
      <c r="F35" s="126"/>
      <c r="I35" s="126"/>
    </row>
    <row r="36" spans="1:10" s="120" customFormat="1" ht="11.25" x14ac:dyDescent="0.2">
      <c r="B36" s="124" t="s">
        <v>3</v>
      </c>
      <c r="C36" s="124"/>
      <c r="D36" s="125"/>
      <c r="E36" s="124" t="s">
        <v>4</v>
      </c>
      <c r="F36" s="125"/>
      <c r="G36" s="124"/>
      <c r="H36" s="124" t="s">
        <v>5</v>
      </c>
      <c r="I36" s="126"/>
    </row>
    <row r="37" spans="1:10" s="120" customFormat="1" ht="11.25" x14ac:dyDescent="0.2">
      <c r="B37" s="128" t="s">
        <v>144</v>
      </c>
      <c r="D37" s="126"/>
      <c r="E37" s="128" t="s">
        <v>145</v>
      </c>
      <c r="F37" s="126"/>
      <c r="H37" s="128" t="s">
        <v>146</v>
      </c>
      <c r="I37" s="126"/>
    </row>
    <row r="38" spans="1:10" s="120" customFormat="1" ht="11.25" x14ac:dyDescent="0.2">
      <c r="B38" s="127"/>
      <c r="D38" s="126"/>
      <c r="E38" s="128"/>
      <c r="F38" s="126"/>
      <c r="I38" s="126"/>
    </row>
    <row r="39" spans="1:10" s="106" customFormat="1" ht="11.25" x14ac:dyDescent="0.2">
      <c r="B39" s="122"/>
      <c r="D39" s="122"/>
      <c r="F39" s="122"/>
      <c r="I39" s="122"/>
    </row>
    <row r="40" spans="1:10" s="106" customFormat="1" x14ac:dyDescent="0.25">
      <c r="A40" s="81" t="s">
        <v>2198</v>
      </c>
      <c r="B40" s="122"/>
      <c r="D40" s="122"/>
      <c r="F40" s="122"/>
      <c r="I40" s="122"/>
    </row>
    <row r="42" spans="1:10" ht="18" x14ac:dyDescent="0.25">
      <c r="A42" s="196"/>
      <c r="B42" s="196"/>
      <c r="C42" s="196"/>
      <c r="D42" s="196"/>
      <c r="E42" s="196"/>
      <c r="F42" s="196"/>
      <c r="G42" s="196"/>
      <c r="H42" s="196"/>
      <c r="I42" s="196"/>
      <c r="J42" s="78"/>
    </row>
    <row r="43" spans="1:10" ht="18" x14ac:dyDescent="0.25">
      <c r="C43" s="78"/>
    </row>
    <row r="45" spans="1:10" ht="18" x14ac:dyDescent="0.25">
      <c r="A45" s="78"/>
      <c r="B45" s="25"/>
      <c r="C45" s="5"/>
      <c r="D45" s="25"/>
      <c r="E45" s="5"/>
      <c r="G45" s="5"/>
      <c r="H45" s="5"/>
      <c r="I45" s="25"/>
      <c r="J45" s="5"/>
    </row>
    <row r="46" spans="1:10" x14ac:dyDescent="0.2">
      <c r="A46" s="79"/>
      <c r="B46" s="80"/>
      <c r="C46" s="79"/>
      <c r="D46" s="80"/>
      <c r="E46" s="79"/>
      <c r="G46" s="79"/>
      <c r="H46" s="79"/>
      <c r="I46" s="80"/>
      <c r="J46" s="79"/>
    </row>
    <row r="47" spans="1:10" ht="15.75" customHeight="1" x14ac:dyDescent="0.2">
      <c r="A47" s="13"/>
      <c r="B47" s="13"/>
      <c r="C47" s="13"/>
      <c r="D47" s="13"/>
      <c r="E47" s="13"/>
      <c r="G47" s="13"/>
      <c r="H47" s="13"/>
      <c r="I47" s="13"/>
      <c r="J47" s="13"/>
    </row>
    <row r="48" spans="1:10" ht="15.75" x14ac:dyDescent="0.25">
      <c r="A48" s="65"/>
      <c r="B48" s="80"/>
      <c r="C48" s="79"/>
      <c r="D48" s="80"/>
      <c r="E48" s="65"/>
      <c r="G48" s="79"/>
      <c r="H48" s="79"/>
      <c r="I48" s="80"/>
      <c r="J48" s="79"/>
    </row>
    <row r="49" spans="1:10" ht="15.75" customHeight="1" x14ac:dyDescent="0.2">
      <c r="A49" s="13"/>
      <c r="B49" s="13"/>
      <c r="C49" s="13"/>
      <c r="D49" s="13"/>
      <c r="E49" s="13"/>
      <c r="G49" s="13"/>
      <c r="H49" s="13"/>
      <c r="I49" s="13"/>
      <c r="J49" s="13"/>
    </row>
    <row r="50" spans="1:10" ht="15.75" x14ac:dyDescent="0.25">
      <c r="A50" s="5"/>
      <c r="B50" s="82"/>
      <c r="C50" s="81"/>
      <c r="D50" s="82"/>
      <c r="E50" s="5"/>
      <c r="G50" s="81"/>
      <c r="H50" s="81"/>
      <c r="I50" s="82"/>
      <c r="J50" s="81"/>
    </row>
    <row r="51" spans="1:10" ht="15.75" x14ac:dyDescent="0.25">
      <c r="A51" s="5"/>
      <c r="B51" s="25"/>
      <c r="C51" s="5"/>
      <c r="D51" s="25"/>
      <c r="E51" s="5"/>
      <c r="G51" s="5"/>
      <c r="H51" s="5"/>
      <c r="I51" s="25"/>
      <c r="J51" s="5"/>
    </row>
    <row r="52" spans="1:10" ht="15.75" x14ac:dyDescent="0.25">
      <c r="A52" s="5"/>
      <c r="B52" s="25"/>
      <c r="C52" s="5"/>
      <c r="D52" s="67"/>
      <c r="E52" s="5"/>
      <c r="G52" s="5"/>
      <c r="H52" s="5"/>
      <c r="I52" s="25"/>
      <c r="J52" s="5"/>
    </row>
    <row r="53" spans="1:10" ht="15.75" x14ac:dyDescent="0.25">
      <c r="A53" s="5"/>
      <c r="B53" s="25"/>
      <c r="C53" s="5"/>
      <c r="D53" s="67"/>
      <c r="E53" s="5"/>
      <c r="G53" s="5"/>
      <c r="H53" s="5"/>
      <c r="I53" s="25"/>
      <c r="J53" s="5"/>
    </row>
    <row r="54" spans="1:10" ht="15.75" x14ac:dyDescent="0.25">
      <c r="A54" s="5"/>
      <c r="B54" s="25"/>
      <c r="C54" s="5"/>
      <c r="D54" s="67"/>
      <c r="E54" s="5"/>
      <c r="G54" s="5"/>
      <c r="H54" s="5"/>
      <c r="I54" s="25"/>
      <c r="J54" s="5"/>
    </row>
    <row r="55" spans="1:10" ht="15.75" x14ac:dyDescent="0.25">
      <c r="A55" s="5"/>
      <c r="B55" s="25"/>
      <c r="C55" s="5"/>
      <c r="D55" s="25"/>
      <c r="E55" s="5"/>
      <c r="G55" s="5"/>
      <c r="H55" s="5"/>
      <c r="I55" s="25"/>
      <c r="J55" s="5"/>
    </row>
    <row r="56" spans="1:10" ht="15.75" x14ac:dyDescent="0.25">
      <c r="A56" s="5"/>
      <c r="B56" s="25"/>
      <c r="C56" s="5"/>
      <c r="D56" s="25"/>
      <c r="E56" s="5"/>
      <c r="G56" s="5"/>
      <c r="H56" s="5"/>
      <c r="I56" s="25"/>
      <c r="J56" s="5"/>
    </row>
    <row r="57" spans="1:10" ht="15.75" x14ac:dyDescent="0.25">
      <c r="A57" s="5"/>
      <c r="B57" s="25"/>
      <c r="C57" s="5"/>
      <c r="D57" s="25"/>
      <c r="E57" s="5"/>
      <c r="G57" s="5"/>
      <c r="H57" s="5"/>
      <c r="I57" s="25"/>
      <c r="J57" s="5"/>
    </row>
    <row r="58" spans="1:10" ht="15.75" x14ac:dyDescent="0.25">
      <c r="A58" s="5"/>
      <c r="B58" s="25"/>
      <c r="C58" s="5"/>
      <c r="D58" s="25"/>
      <c r="E58" s="5"/>
      <c r="G58" s="5"/>
      <c r="H58" s="5"/>
      <c r="I58" s="25"/>
      <c r="J58" s="5"/>
    </row>
    <row r="59" spans="1:10" ht="15.75" x14ac:dyDescent="0.25">
      <c r="A59" s="5"/>
      <c r="B59" s="25"/>
      <c r="C59" s="5"/>
      <c r="D59" s="25"/>
      <c r="E59" s="5"/>
      <c r="G59" s="5"/>
      <c r="H59" s="5"/>
      <c r="I59" s="25"/>
      <c r="J59" s="5"/>
    </row>
    <row r="60" spans="1:10" ht="15.75" x14ac:dyDescent="0.25">
      <c r="A60" s="5"/>
      <c r="B60" s="25"/>
      <c r="C60" s="5"/>
      <c r="D60" s="25"/>
      <c r="E60" s="5"/>
      <c r="G60" s="5"/>
      <c r="H60" s="5"/>
      <c r="I60" s="25"/>
      <c r="J60" s="5"/>
    </row>
    <row r="61" spans="1:10" ht="15.75" x14ac:dyDescent="0.25">
      <c r="A61" s="5"/>
      <c r="B61" s="25"/>
      <c r="C61" s="5"/>
      <c r="D61" s="25"/>
      <c r="E61" s="5"/>
      <c r="G61" s="5"/>
      <c r="H61" s="5"/>
      <c r="I61" s="25"/>
      <c r="J61" s="5"/>
    </row>
    <row r="62" spans="1:10" ht="15.75" x14ac:dyDescent="0.25">
      <c r="A62" s="5"/>
      <c r="B62" s="25"/>
      <c r="C62" s="5"/>
      <c r="D62" s="25"/>
      <c r="E62" s="5"/>
      <c r="G62" s="5"/>
      <c r="H62" s="5"/>
      <c r="I62" s="25"/>
      <c r="J62" s="5"/>
    </row>
    <row r="63" spans="1:10" ht="15.75" x14ac:dyDescent="0.25">
      <c r="A63" s="5"/>
      <c r="B63" s="25"/>
      <c r="C63" s="5"/>
      <c r="D63" s="25"/>
      <c r="E63" s="5"/>
      <c r="G63" s="5"/>
      <c r="H63" s="5"/>
      <c r="I63" s="25"/>
      <c r="J63" s="5"/>
    </row>
    <row r="64" spans="1:10" ht="15.75" x14ac:dyDescent="0.25">
      <c r="A64" s="5"/>
      <c r="B64" s="25"/>
      <c r="C64" s="5"/>
      <c r="D64" s="25"/>
      <c r="E64" s="5"/>
      <c r="G64" s="5"/>
      <c r="H64" s="5"/>
      <c r="I64" s="25"/>
      <c r="J64" s="5"/>
    </row>
    <row r="65" spans="1:10" ht="15.75" x14ac:dyDescent="0.25">
      <c r="A65" s="5"/>
      <c r="B65" s="25"/>
      <c r="C65" s="5"/>
      <c r="D65" s="25"/>
      <c r="E65" s="5"/>
      <c r="G65" s="5"/>
      <c r="H65" s="5"/>
      <c r="I65" s="25"/>
      <c r="J65" s="5"/>
    </row>
    <row r="66" spans="1:10" ht="15.75" x14ac:dyDescent="0.25">
      <c r="A66" s="5"/>
      <c r="B66" s="25"/>
      <c r="C66" s="5"/>
      <c r="D66" s="25"/>
      <c r="E66" s="5"/>
      <c r="G66" s="5"/>
      <c r="H66" s="5"/>
      <c r="I66" s="25"/>
      <c r="J66" s="5"/>
    </row>
    <row r="67" spans="1:10" s="76" customFormat="1" ht="15.75" x14ac:dyDescent="0.25">
      <c r="A67" s="5"/>
      <c r="C67" s="9"/>
      <c r="E67" s="15"/>
      <c r="G67" s="9"/>
      <c r="H67" s="9"/>
      <c r="J67" s="9"/>
    </row>
  </sheetData>
  <mergeCells count="4">
    <mergeCell ref="A2:I2"/>
    <mergeCell ref="A4:I4"/>
    <mergeCell ref="A5:I5"/>
    <mergeCell ref="A42:I42"/>
  </mergeCells>
  <pageMargins left="0.70866141732283472" right="0.70866141732283472" top="0.35433070866141736" bottom="0.74803149606299213" header="0.31496062992125984" footer="0.31496062992125984"/>
  <pageSetup scale="54" fitToHeight="2"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15</vt:i4>
      </vt:variant>
    </vt:vector>
  </HeadingPairs>
  <TitlesOfParts>
    <vt:vector size="32" baseType="lpstr">
      <vt:lpstr> MR-10 ABRIL</vt:lpstr>
      <vt:lpstr> MR-10 MAYO</vt:lpstr>
      <vt:lpstr> MR-10 JUNIO</vt:lpstr>
      <vt:lpstr>MR-10 FEBRERO</vt:lpstr>
      <vt:lpstr>MR-10 MARZO</vt:lpstr>
      <vt:lpstr> MR-10 JULIO</vt:lpstr>
      <vt:lpstr> MR-10 AGOSTO</vt:lpstr>
      <vt:lpstr> MR-10 SEPTIEMBRE (2)</vt:lpstr>
      <vt:lpstr> MR-09 ENERO</vt:lpstr>
      <vt:lpstr>Hoja1</vt:lpstr>
      <vt:lpstr> MR-09 FEBRERO</vt:lpstr>
      <vt:lpstr> MR-09 MARZO</vt:lpstr>
      <vt:lpstr> MR-10 NOVIEMBRE</vt:lpstr>
      <vt:lpstr> MR-10 DICIEMBRE</vt:lpstr>
      <vt:lpstr> MR-10 DICIEMBRE (2)</vt:lpstr>
      <vt:lpstr>Hoja2</vt:lpstr>
      <vt:lpstr>ABRIL-JUNIO</vt:lpstr>
      <vt:lpstr>' MR-09 ENERO'!Print_Area</vt:lpstr>
      <vt:lpstr>' MR-09 FEBRERO'!Print_Area</vt:lpstr>
      <vt:lpstr>' MR-09 MARZO'!Print_Area</vt:lpstr>
      <vt:lpstr>' MR-10 ABRIL'!Print_Area</vt:lpstr>
      <vt:lpstr>' MR-10 AGOSTO'!Print_Area</vt:lpstr>
      <vt:lpstr>' MR-10 DICIEMBRE'!Print_Area</vt:lpstr>
      <vt:lpstr>' MR-10 DICIEMBRE (2)'!Print_Area</vt:lpstr>
      <vt:lpstr>' MR-10 JULIO'!Print_Area</vt:lpstr>
      <vt:lpstr>' MR-10 JUNIO'!Print_Area</vt:lpstr>
      <vt:lpstr>' MR-10 MAYO'!Print_Area</vt:lpstr>
      <vt:lpstr>' MR-10 NOVIEMBRE'!Print_Area</vt:lpstr>
      <vt:lpstr>' MR-10 SEPTIEMBRE (2)'!Print_Area</vt:lpstr>
      <vt:lpstr>'ABRIL-JUNIO'!Print_Area</vt:lpstr>
      <vt:lpstr>'MR-10 FEBRERO'!Print_Area</vt:lpstr>
      <vt:lpstr>'MR-10 MARZO'!Print_Area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TESORERIA2</dc:creator>
  <cp:lastModifiedBy>yareli isabel fernandez vazquez</cp:lastModifiedBy>
  <cp:lastPrinted>2023-07-07T22:48:30Z</cp:lastPrinted>
  <dcterms:created xsi:type="dcterms:W3CDTF">2014-03-31T20:56:58Z</dcterms:created>
  <dcterms:modified xsi:type="dcterms:W3CDTF">2023-07-13T15:43:52Z</dcterms:modified>
</cp:coreProperties>
</file>